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24226"/>
  <mc:AlternateContent xmlns:mc="http://schemas.openxmlformats.org/markup-compatibility/2006">
    <mc:Choice Requires="x15">
      <x15ac:absPath xmlns:x15ac="http://schemas.microsoft.com/office/spreadsheetml/2010/11/ac" url="https://japanbpi-my.sharepoint.com/personal/sugitani_jbpi_or_jp/Documents/デスクトップ/"/>
    </mc:Choice>
  </mc:AlternateContent>
  <xr:revisionPtr revIDLastSave="34" documentId="13_ncr:1_{AF4F2D5C-A416-4429-BFF0-6B81A61F1CDF}" xr6:coauthVersionLast="47" xr6:coauthVersionMax="47" xr10:uidLastSave="{3C7F70D6-7E54-4FB5-A5DB-63C4B128ED23}"/>
  <workbookProtection workbookAlgorithmName="SHA-512" workbookHashValue="lZMiH1PofyFkArYzlHAazjwV1gtCUfoLr9EFr/brs8amFKOn0wl7qbn35rW8l8LCzslt+cZPDrLCsYhwyuzSXw==" workbookSaltValue="41Gosc7RSCqnWhAEW+ohEw==" workbookSpinCount="100000" lockStructure="1"/>
  <bookViews>
    <workbookView xWindow="-110" yWindow="-110" windowWidth="38620" windowHeight="21100" activeTab="9" xr2:uid="{00000000-000D-0000-FFFF-FFFF00000000}"/>
  </bookViews>
  <sheets>
    <sheet name="試験No検索" sheetId="22" r:id="rId1"/>
    <sheet name="手数料表" sheetId="21" r:id="rId2"/>
    <sheet name="試験依頼書（規定試験）" sheetId="6" r:id="rId3"/>
    <sheet name="非表示_試験確認書（規定試験）" sheetId="13" state="hidden" r:id="rId4"/>
    <sheet name="試験依頼書（設備貸出）" sheetId="23" r:id="rId5"/>
    <sheet name="非表示_試験確認書（設備貸出）" sheetId="24" state="hidden" r:id="rId6"/>
    <sheet name="試験依頼書（規定以外の試験）" sheetId="14" r:id="rId7"/>
    <sheet name="非表示_試験確認書（規定以外の試験）" sheetId="15" state="hidden" r:id="rId8"/>
    <sheet name="立会申込書及び誓約書" sheetId="27" r:id="rId9"/>
    <sheet name="設備貸与の同意書" sheetId="26" r:id="rId10"/>
    <sheet name="非表示_選択肢" sheetId="20" state="hidden" r:id="rId11"/>
    <sheet name="ぼつ試験確認書（規定試験）" sheetId="7" state="hidden" r:id="rId12"/>
    <sheet name="試験依頼書（イレギュラー対応）" sheetId="1" state="hidden" r:id="rId13"/>
    <sheet name="試験依頼書 (記入例)" sheetId="4" state="hidden" r:id="rId14"/>
    <sheet name="完了シート用コピペ" sheetId="5" state="hidden" r:id="rId15"/>
  </sheets>
  <definedNames>
    <definedName name="_xlnm.Print_Area" localSheetId="11">'ぼつ試験確認書（規定試験）'!$A$1:$H$56</definedName>
    <definedName name="_xlnm.Print_Area" localSheetId="13">'試験依頼書 (記入例)'!$A$1:$H$32</definedName>
    <definedName name="_xlnm.Print_Area" localSheetId="12">'試験依頼書（イレギュラー対応）'!$A$1:$H$32</definedName>
    <definedName name="_xlnm.Print_Area" localSheetId="6">'試験依頼書（規定以外の試験）'!$A$1:$H$41</definedName>
    <definedName name="_xlnm.Print_Area" localSheetId="2">'試験依頼書（規定試験）'!$A$1:$H$84</definedName>
    <definedName name="_xlnm.Print_Area" localSheetId="4">'試験依頼書（設備貸出）'!$A$1:$H$41</definedName>
    <definedName name="_xlnm.Print_Area" localSheetId="9">設備貸与の同意書!$A$1:$D$50</definedName>
    <definedName name="_xlnm.Print_Area" localSheetId="7">'非表示_試験確認書（規定以外の試験）'!$A$1:$H$78</definedName>
    <definedName name="_xlnm.Print_Area" localSheetId="3">'非表示_試験確認書（規定試験）'!$A$1:$H$78</definedName>
    <definedName name="_xlnm.Print_Area" localSheetId="5">'非表示_試験確認書（設備貸出）'!$A$1:$H$42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7" i="23" l="1"/>
  <c r="C7" i="24" s="1"/>
  <c r="C60" i="13"/>
  <c r="C59" i="13"/>
  <c r="C24" i="24"/>
  <c r="C23" i="24"/>
  <c r="C60" i="15"/>
  <c r="C59" i="15"/>
  <c r="A36" i="24"/>
  <c r="C27" i="24"/>
  <c r="F26" i="24"/>
  <c r="C26" i="24"/>
  <c r="F25" i="24"/>
  <c r="C25" i="24"/>
  <c r="C21" i="24"/>
  <c r="B20" i="24"/>
  <c r="B19" i="24"/>
  <c r="K18" i="24"/>
  <c r="K17" i="24"/>
  <c r="K16" i="24"/>
  <c r="K15" i="24"/>
  <c r="K14" i="24"/>
  <c r="K13" i="24"/>
  <c r="K12" i="24"/>
  <c r="K11" i="24"/>
  <c r="K10" i="24"/>
  <c r="K9" i="24"/>
  <c r="K8" i="24"/>
  <c r="H7" i="24"/>
  <c r="B7" i="24"/>
  <c r="K7" i="24" s="1"/>
  <c r="H6" i="24"/>
  <c r="B6" i="24"/>
  <c r="K6" i="24" s="1"/>
  <c r="F4" i="24"/>
  <c r="C4" i="24"/>
  <c r="B3" i="24"/>
  <c r="B2" i="24"/>
  <c r="B41" i="13"/>
  <c r="K41" i="13" s="1"/>
  <c r="F4" i="15"/>
  <c r="C4" i="15"/>
  <c r="F38" i="13"/>
  <c r="C38" i="13"/>
  <c r="F21" i="13"/>
  <c r="C21" i="13"/>
  <c r="F4" i="13"/>
  <c r="C4" i="13"/>
  <c r="K18" i="13"/>
  <c r="H54" i="13"/>
  <c r="L54" i="13" s="1"/>
  <c r="B54" i="13"/>
  <c r="K54" i="13" s="1"/>
  <c r="H53" i="13"/>
  <c r="L53" i="13" s="1"/>
  <c r="B53" i="13"/>
  <c r="K53" i="13" s="1"/>
  <c r="H52" i="13"/>
  <c r="L52" i="13" s="1"/>
  <c r="B52" i="13"/>
  <c r="K52" i="13" s="1"/>
  <c r="H51" i="13"/>
  <c r="L51" i="13" s="1"/>
  <c r="B51" i="13"/>
  <c r="K51" i="13" s="1"/>
  <c r="H50" i="13"/>
  <c r="L50" i="13" s="1"/>
  <c r="B50" i="13"/>
  <c r="K50" i="13" s="1"/>
  <c r="H49" i="13"/>
  <c r="L49" i="13" s="1"/>
  <c r="B49" i="13"/>
  <c r="K49" i="13" s="1"/>
  <c r="H48" i="13"/>
  <c r="L48" i="13" s="1"/>
  <c r="B48" i="13"/>
  <c r="K48" i="13" s="1"/>
  <c r="H47" i="13"/>
  <c r="L47" i="13" s="1"/>
  <c r="B47" i="13"/>
  <c r="K47" i="13" s="1"/>
  <c r="H46" i="13"/>
  <c r="L46" i="13" s="1"/>
  <c r="B46" i="13"/>
  <c r="K46" i="13" s="1"/>
  <c r="H45" i="13"/>
  <c r="L45" i="13" s="1"/>
  <c r="B45" i="13"/>
  <c r="K45" i="13" s="1"/>
  <c r="H44" i="13"/>
  <c r="B44" i="13"/>
  <c r="K44" i="13" s="1"/>
  <c r="H43" i="13"/>
  <c r="B43" i="13"/>
  <c r="K43" i="13" s="1"/>
  <c r="H42" i="13"/>
  <c r="B42" i="13"/>
  <c r="K42" i="13" s="1"/>
  <c r="H41" i="13"/>
  <c r="H40" i="13"/>
  <c r="B40" i="13"/>
  <c r="K40" i="13" s="1"/>
  <c r="H37" i="13"/>
  <c r="B37" i="13"/>
  <c r="K37" i="13" s="1"/>
  <c r="H36" i="13"/>
  <c r="B36" i="13"/>
  <c r="K36" i="13" s="1"/>
  <c r="H35" i="13"/>
  <c r="B35" i="13"/>
  <c r="K35" i="13" s="1"/>
  <c r="H34" i="13"/>
  <c r="B34" i="13"/>
  <c r="K34" i="13" s="1"/>
  <c r="H33" i="13"/>
  <c r="B33" i="13"/>
  <c r="K33" i="13" s="1"/>
  <c r="H32" i="13"/>
  <c r="B32" i="13"/>
  <c r="K32" i="13" s="1"/>
  <c r="H31" i="13"/>
  <c r="B31" i="13"/>
  <c r="K31" i="13" s="1"/>
  <c r="H30" i="13"/>
  <c r="B30" i="13"/>
  <c r="K30" i="13" s="1"/>
  <c r="H29" i="13"/>
  <c r="B29" i="13"/>
  <c r="K29" i="13" s="1"/>
  <c r="H28" i="13"/>
  <c r="B28" i="13"/>
  <c r="K28" i="13" s="1"/>
  <c r="H27" i="13"/>
  <c r="B27" i="13"/>
  <c r="K27" i="13" s="1"/>
  <c r="H26" i="13"/>
  <c r="B26" i="13"/>
  <c r="K26" i="13" s="1"/>
  <c r="H25" i="13"/>
  <c r="B25" i="13"/>
  <c r="K25" i="13" s="1"/>
  <c r="H24" i="13"/>
  <c r="B24" i="13"/>
  <c r="K24" i="13" s="1"/>
  <c r="H23" i="13"/>
  <c r="B23" i="13"/>
  <c r="K23" i="13" s="1"/>
  <c r="H20" i="13"/>
  <c r="B20" i="13"/>
  <c r="K20" i="13" s="1"/>
  <c r="H19" i="13"/>
  <c r="B19" i="13"/>
  <c r="K19" i="13" s="1"/>
  <c r="H18" i="13"/>
  <c r="H17" i="13"/>
  <c r="B17" i="13"/>
  <c r="K17" i="13" s="1"/>
  <c r="H16" i="13"/>
  <c r="B16" i="13"/>
  <c r="K16" i="13" s="1"/>
  <c r="H15" i="13"/>
  <c r="B15" i="13"/>
  <c r="K15" i="13" s="1"/>
  <c r="H14" i="13"/>
  <c r="B14" i="13"/>
  <c r="K14" i="13" s="1"/>
  <c r="H13" i="13"/>
  <c r="B13" i="13"/>
  <c r="K13" i="13" s="1"/>
  <c r="H12" i="13"/>
  <c r="B12" i="13"/>
  <c r="K12" i="13" s="1"/>
  <c r="H11" i="13"/>
  <c r="B11" i="13"/>
  <c r="K11" i="13" s="1"/>
  <c r="H10" i="13"/>
  <c r="B10" i="13"/>
  <c r="K10" i="13" s="1"/>
  <c r="H9" i="13"/>
  <c r="B9" i="13"/>
  <c r="K9" i="13" s="1"/>
  <c r="H8" i="13"/>
  <c r="B8" i="13"/>
  <c r="K8" i="13" s="1"/>
  <c r="H7" i="13"/>
  <c r="B7" i="13"/>
  <c r="K7" i="13" s="1"/>
  <c r="B6" i="13"/>
  <c r="K6" i="13" s="1"/>
  <c r="H6" i="13"/>
  <c r="E166" i="21"/>
  <c r="C20" i="6"/>
  <c r="C20" i="13" s="1"/>
  <c r="C19" i="6"/>
  <c r="C19" i="13" s="1"/>
  <c r="C18" i="6"/>
  <c r="C18" i="13" s="1"/>
  <c r="C17" i="6"/>
  <c r="C17" i="13" s="1"/>
  <c r="C16" i="6"/>
  <c r="C16" i="13" s="1"/>
  <c r="C15" i="6"/>
  <c r="C15" i="13" s="1"/>
  <c r="C14" i="6"/>
  <c r="C14" i="13" s="1"/>
  <c r="C13" i="6"/>
  <c r="C13" i="13" s="1"/>
  <c r="C12" i="6"/>
  <c r="C12" i="13" s="1"/>
  <c r="C11" i="6"/>
  <c r="C11" i="13" s="1"/>
  <c r="C10" i="6"/>
  <c r="C10" i="13" s="1"/>
  <c r="C9" i="6"/>
  <c r="C9" i="13" s="1"/>
  <c r="C8" i="6"/>
  <c r="C8" i="13" s="1"/>
  <c r="C7" i="6"/>
  <c r="C7" i="13" s="1"/>
  <c r="C6" i="6"/>
  <c r="C6" i="13" s="1"/>
  <c r="C78" i="6"/>
  <c r="C54" i="13" s="1"/>
  <c r="C77" i="6"/>
  <c r="C53" i="13" s="1"/>
  <c r="C76" i="6"/>
  <c r="C52" i="13" s="1"/>
  <c r="C75" i="6"/>
  <c r="C51" i="13" s="1"/>
  <c r="C74" i="6"/>
  <c r="C50" i="13" s="1"/>
  <c r="C73" i="6"/>
  <c r="C49" i="13" s="1"/>
  <c r="C72" i="6"/>
  <c r="C48" i="13" s="1"/>
  <c r="C71" i="6"/>
  <c r="C47" i="13" s="1"/>
  <c r="C70" i="6"/>
  <c r="C46" i="13" s="1"/>
  <c r="C69" i="6"/>
  <c r="C45" i="13" s="1"/>
  <c r="C68" i="6"/>
  <c r="C44" i="13" s="1"/>
  <c r="C67" i="6"/>
  <c r="C43" i="13" s="1"/>
  <c r="C66" i="6"/>
  <c r="C42" i="13" s="1"/>
  <c r="C65" i="6"/>
  <c r="C41" i="13" s="1"/>
  <c r="C64" i="6"/>
  <c r="C40" i="13" s="1"/>
  <c r="C61" i="6"/>
  <c r="C37" i="13" s="1"/>
  <c r="C60" i="6"/>
  <c r="C36" i="13" s="1"/>
  <c r="C59" i="6"/>
  <c r="C35" i="13" s="1"/>
  <c r="C58" i="6"/>
  <c r="C34" i="13" s="1"/>
  <c r="C57" i="6"/>
  <c r="C33" i="13" s="1"/>
  <c r="C56" i="6"/>
  <c r="C32" i="13" s="1"/>
  <c r="C55" i="6"/>
  <c r="C31" i="13" s="1"/>
  <c r="C54" i="6"/>
  <c r="C30" i="13" s="1"/>
  <c r="C53" i="6"/>
  <c r="C29" i="13" s="1"/>
  <c r="C52" i="6"/>
  <c r="C28" i="13" s="1"/>
  <c r="C51" i="6"/>
  <c r="C27" i="13" s="1"/>
  <c r="C50" i="6"/>
  <c r="C26" i="13" s="1"/>
  <c r="C49" i="6"/>
  <c r="C25" i="13" s="1"/>
  <c r="C48" i="6"/>
  <c r="C24" i="13" s="1"/>
  <c r="C47" i="6"/>
  <c r="C23" i="13" s="1"/>
  <c r="L20" i="13" l="1"/>
  <c r="L26" i="13"/>
  <c r="L30" i="13"/>
  <c r="L34" i="13"/>
  <c r="L40" i="13"/>
  <c r="L41" i="13"/>
  <c r="L23" i="13"/>
  <c r="L27" i="13"/>
  <c r="L31" i="13"/>
  <c r="L35" i="13"/>
  <c r="L29" i="13"/>
  <c r="L33" i="13"/>
  <c r="L37" i="13"/>
  <c r="L8" i="24"/>
  <c r="L12" i="24"/>
  <c r="L16" i="24"/>
  <c r="L43" i="13"/>
  <c r="L44" i="13"/>
  <c r="L11" i="24"/>
  <c r="L10" i="24"/>
  <c r="L13" i="24"/>
  <c r="L9" i="24"/>
  <c r="L14" i="24"/>
  <c r="L17" i="24"/>
  <c r="L18" i="24"/>
  <c r="L6" i="24"/>
  <c r="L15" i="24"/>
  <c r="L7" i="24"/>
  <c r="L24" i="13"/>
  <c r="L42" i="13"/>
  <c r="L32" i="13"/>
  <c r="L36" i="13"/>
  <c r="L18" i="13"/>
  <c r="L28" i="13"/>
  <c r="L15" i="13"/>
  <c r="L25" i="13"/>
  <c r="L16" i="13"/>
  <c r="L19" i="13"/>
  <c r="L17" i="13"/>
  <c r="L14" i="13"/>
  <c r="L13" i="13"/>
  <c r="L12" i="13"/>
  <c r="L11" i="13"/>
  <c r="L10" i="13"/>
  <c r="L9" i="13"/>
  <c r="L8" i="13"/>
  <c r="L7" i="13"/>
  <c r="L6" i="13"/>
  <c r="C30" i="24" l="1"/>
  <c r="C66" i="13"/>
  <c r="E307" i="21" l="1"/>
  <c r="E306" i="21"/>
  <c r="F306" i="21" s="1"/>
  <c r="E305" i="21"/>
  <c r="F305" i="21" s="1"/>
  <c r="E304" i="21"/>
  <c r="F304" i="21" s="1"/>
  <c r="E303" i="21"/>
  <c r="F303" i="21" s="1"/>
  <c r="E302" i="21"/>
  <c r="F302" i="21" s="1"/>
  <c r="E301" i="21"/>
  <c r="F301" i="21" s="1"/>
  <c r="E299" i="21"/>
  <c r="F299" i="21" s="1"/>
  <c r="E298" i="21"/>
  <c r="F298" i="21" s="1"/>
  <c r="E297" i="21"/>
  <c r="F297" i="21" s="1"/>
  <c r="E296" i="21"/>
  <c r="F296" i="21" s="1"/>
  <c r="E295" i="21"/>
  <c r="F295" i="21" s="1"/>
  <c r="E294" i="21"/>
  <c r="F294" i="21" s="1"/>
  <c r="E293" i="21"/>
  <c r="F293" i="21" s="1"/>
  <c r="E292" i="21"/>
  <c r="F292" i="21" s="1"/>
  <c r="E291" i="21"/>
  <c r="F291" i="21" s="1"/>
  <c r="E290" i="21"/>
  <c r="F290" i="21" s="1"/>
  <c r="E288" i="21"/>
  <c r="F288" i="21" s="1"/>
  <c r="E287" i="21"/>
  <c r="F287" i="21" s="1"/>
  <c r="E286" i="21"/>
  <c r="F286" i="21" s="1"/>
  <c r="E285" i="21"/>
  <c r="F285" i="21" s="1"/>
  <c r="E284" i="21"/>
  <c r="F284" i="21" s="1"/>
  <c r="E283" i="21"/>
  <c r="E282" i="21"/>
  <c r="F282" i="21" s="1"/>
  <c r="E281" i="21"/>
  <c r="F281" i="21" s="1"/>
  <c r="E280" i="21"/>
  <c r="F280" i="21" s="1"/>
  <c r="E279" i="21"/>
  <c r="F279" i="21" s="1"/>
  <c r="E278" i="21"/>
  <c r="F278" i="21" s="1"/>
  <c r="E277" i="21"/>
  <c r="F277" i="21" s="1"/>
  <c r="E276" i="21"/>
  <c r="F276" i="21" s="1"/>
  <c r="E275" i="21"/>
  <c r="F275" i="21" s="1"/>
  <c r="E274" i="21"/>
  <c r="F274" i="21" s="1"/>
  <c r="E273" i="21"/>
  <c r="F273" i="21" s="1"/>
  <c r="E272" i="21"/>
  <c r="F272" i="21" s="1"/>
  <c r="E271" i="21"/>
  <c r="F271" i="21" s="1"/>
  <c r="E270" i="21"/>
  <c r="F270" i="21" s="1"/>
  <c r="E269" i="21"/>
  <c r="F269" i="21" s="1"/>
  <c r="E268" i="21"/>
  <c r="F268" i="21" s="1"/>
  <c r="E267" i="21"/>
  <c r="F267" i="21" s="1"/>
  <c r="E266" i="21"/>
  <c r="F266" i="21" s="1"/>
  <c r="E265" i="21"/>
  <c r="F265" i="21" s="1"/>
  <c r="E264" i="21"/>
  <c r="F264" i="21" s="1"/>
  <c r="E263" i="21"/>
  <c r="F263" i="21" s="1"/>
  <c r="E262" i="21"/>
  <c r="F262" i="21" s="1"/>
  <c r="E261" i="21"/>
  <c r="F261" i="21" s="1"/>
  <c r="E260" i="21"/>
  <c r="F260" i="21" s="1"/>
  <c r="E259" i="21"/>
  <c r="F259" i="21" s="1"/>
  <c r="E258" i="21"/>
  <c r="F258" i="21" s="1"/>
  <c r="E257" i="21"/>
  <c r="F257" i="21" s="1"/>
  <c r="E256" i="21"/>
  <c r="F256" i="21" s="1"/>
  <c r="E255" i="21"/>
  <c r="F255" i="21" s="1"/>
  <c r="E253" i="21"/>
  <c r="F253" i="21" s="1"/>
  <c r="E252" i="21"/>
  <c r="F252" i="21" s="1"/>
  <c r="E251" i="21"/>
  <c r="F251" i="21" s="1"/>
  <c r="E250" i="21"/>
  <c r="F250" i="21" s="1"/>
  <c r="E249" i="21"/>
  <c r="F249" i="21" s="1"/>
  <c r="E248" i="21"/>
  <c r="F248" i="21" s="1"/>
  <c r="E247" i="21"/>
  <c r="F247" i="21" s="1"/>
  <c r="E246" i="21"/>
  <c r="F246" i="21" s="1"/>
  <c r="E245" i="21"/>
  <c r="F245" i="21" s="1"/>
  <c r="E244" i="21"/>
  <c r="F244" i="21" s="1"/>
  <c r="E243" i="21"/>
  <c r="F243" i="21" s="1"/>
  <c r="E242" i="21"/>
  <c r="F242" i="21" s="1"/>
  <c r="E241" i="21"/>
  <c r="F241" i="21" s="1"/>
  <c r="E240" i="21"/>
  <c r="F240" i="21" s="1"/>
  <c r="E239" i="21"/>
  <c r="F239" i="21" s="1"/>
  <c r="E238" i="21"/>
  <c r="F238" i="21" s="1"/>
  <c r="E237" i="21"/>
  <c r="F237" i="21" s="1"/>
  <c r="E236" i="21"/>
  <c r="F236" i="21" s="1"/>
  <c r="E235" i="21"/>
  <c r="F235" i="21" s="1"/>
  <c r="E234" i="21"/>
  <c r="F234" i="21" s="1"/>
  <c r="E233" i="21"/>
  <c r="F233" i="21" s="1"/>
  <c r="E232" i="21"/>
  <c r="F232" i="21" s="1"/>
  <c r="E231" i="21"/>
  <c r="F231" i="21" s="1"/>
  <c r="E230" i="21"/>
  <c r="F230" i="21" s="1"/>
  <c r="E229" i="21"/>
  <c r="F229" i="21" s="1"/>
  <c r="E228" i="21"/>
  <c r="F228" i="21" s="1"/>
  <c r="E227" i="21"/>
  <c r="F227" i="21" s="1"/>
  <c r="E226" i="21"/>
  <c r="F226" i="21" s="1"/>
  <c r="E225" i="21"/>
  <c r="F225" i="21" s="1"/>
  <c r="E224" i="21"/>
  <c r="F224" i="21" s="1"/>
  <c r="E223" i="21"/>
  <c r="F223" i="21" s="1"/>
  <c r="E222" i="21"/>
  <c r="F222" i="21" s="1"/>
  <c r="E221" i="21"/>
  <c r="F221" i="21" s="1"/>
  <c r="E220" i="21"/>
  <c r="F220" i="21" s="1"/>
  <c r="E219" i="21"/>
  <c r="F219" i="21" s="1"/>
  <c r="E218" i="21"/>
  <c r="F218" i="21" s="1"/>
  <c r="E217" i="21"/>
  <c r="F217" i="21" s="1"/>
  <c r="E216" i="21"/>
  <c r="F216" i="21" s="1"/>
  <c r="E215" i="21"/>
  <c r="F215" i="21" s="1"/>
  <c r="E214" i="21"/>
  <c r="F214" i="21" s="1"/>
  <c r="E213" i="21"/>
  <c r="F213" i="21" s="1"/>
  <c r="E212" i="21"/>
  <c r="F212" i="21" s="1"/>
  <c r="E211" i="21"/>
  <c r="F211" i="21" s="1"/>
  <c r="E210" i="21"/>
  <c r="F210" i="21" s="1"/>
  <c r="E209" i="21"/>
  <c r="F209" i="21" s="1"/>
  <c r="E208" i="21"/>
  <c r="F208" i="21" s="1"/>
  <c r="E207" i="21"/>
  <c r="F207" i="21" s="1"/>
  <c r="E206" i="21"/>
  <c r="F206" i="21" s="1"/>
  <c r="E205" i="21"/>
  <c r="F205" i="21" s="1"/>
  <c r="E203" i="21"/>
  <c r="F203" i="21" s="1"/>
  <c r="E202" i="21"/>
  <c r="F202" i="21" s="1"/>
  <c r="E201" i="21"/>
  <c r="F201" i="21" s="1"/>
  <c r="E200" i="21"/>
  <c r="F200" i="21" s="1"/>
  <c r="E199" i="21"/>
  <c r="F199" i="21" s="1"/>
  <c r="E198" i="21"/>
  <c r="F198" i="21" s="1"/>
  <c r="E197" i="21"/>
  <c r="F197" i="21" s="1"/>
  <c r="E196" i="21"/>
  <c r="F196" i="21" s="1"/>
  <c r="E195" i="21"/>
  <c r="F195" i="21" s="1"/>
  <c r="E194" i="21"/>
  <c r="F194" i="21" s="1"/>
  <c r="E193" i="21"/>
  <c r="F193" i="21" s="1"/>
  <c r="E192" i="21"/>
  <c r="F192" i="21" s="1"/>
  <c r="E191" i="21"/>
  <c r="F191" i="21" s="1"/>
  <c r="E190" i="21"/>
  <c r="F190" i="21" s="1"/>
  <c r="E189" i="21"/>
  <c r="F189" i="21" s="1"/>
  <c r="E188" i="21"/>
  <c r="F188" i="21" s="1"/>
  <c r="E187" i="21"/>
  <c r="F187" i="21" s="1"/>
  <c r="E186" i="21"/>
  <c r="F186" i="21" s="1"/>
  <c r="E185" i="21"/>
  <c r="F185" i="21" s="1"/>
  <c r="E184" i="21"/>
  <c r="F184" i="21" s="1"/>
  <c r="E183" i="21"/>
  <c r="F183" i="21" s="1"/>
  <c r="E182" i="21"/>
  <c r="F182" i="21" s="1"/>
  <c r="E181" i="21"/>
  <c r="F181" i="21" s="1"/>
  <c r="E180" i="21"/>
  <c r="F180" i="21" s="1"/>
  <c r="E179" i="21"/>
  <c r="F179" i="21" s="1"/>
  <c r="E178" i="21"/>
  <c r="F178" i="21" s="1"/>
  <c r="E177" i="21"/>
  <c r="F177" i="21" s="1"/>
  <c r="E176" i="21"/>
  <c r="F176" i="21" s="1"/>
  <c r="E175" i="21"/>
  <c r="F175" i="21" s="1"/>
  <c r="E174" i="21"/>
  <c r="F174" i="21" s="1"/>
  <c r="E173" i="21"/>
  <c r="F173" i="21" s="1"/>
  <c r="E172" i="21"/>
  <c r="F172" i="21" s="1"/>
  <c r="E171" i="21"/>
  <c r="F171" i="21" s="1"/>
  <c r="E170" i="21"/>
  <c r="F170" i="21" s="1"/>
  <c r="E169" i="21"/>
  <c r="F169" i="21" s="1"/>
  <c r="E168" i="21"/>
  <c r="F168" i="21" s="1"/>
  <c r="E167" i="21"/>
  <c r="F167" i="21" s="1"/>
  <c r="F166" i="21"/>
  <c r="E165" i="21"/>
  <c r="F165" i="21" s="1"/>
  <c r="E164" i="21"/>
  <c r="F164" i="21" s="1"/>
  <c r="E163" i="21"/>
  <c r="F163" i="21" s="1"/>
  <c r="E162" i="21"/>
  <c r="F162" i="21" s="1"/>
  <c r="E161" i="21"/>
  <c r="F161" i="21" s="1"/>
  <c r="E160" i="21"/>
  <c r="F160" i="21" s="1"/>
  <c r="E159" i="21"/>
  <c r="F159" i="21" s="1"/>
  <c r="E158" i="21"/>
  <c r="F158" i="21" s="1"/>
  <c r="E157" i="21"/>
  <c r="F157" i="21" s="1"/>
  <c r="E156" i="21"/>
  <c r="F156" i="21" s="1"/>
  <c r="E155" i="21"/>
  <c r="F155" i="21" s="1"/>
  <c r="E154" i="21"/>
  <c r="F154" i="21" s="1"/>
  <c r="E153" i="21"/>
  <c r="F153" i="21" s="1"/>
  <c r="E152" i="21"/>
  <c r="F152" i="21" s="1"/>
  <c r="E151" i="21"/>
  <c r="F151" i="21" s="1"/>
  <c r="E150" i="21"/>
  <c r="F150" i="21" s="1"/>
  <c r="E149" i="21"/>
  <c r="F149" i="21" s="1"/>
  <c r="E148" i="21"/>
  <c r="F148" i="21" s="1"/>
  <c r="E147" i="21"/>
  <c r="F147" i="21" s="1"/>
  <c r="E146" i="21"/>
  <c r="F146" i="21" s="1"/>
  <c r="E145" i="21"/>
  <c r="F145" i="21" s="1"/>
  <c r="E144" i="21"/>
  <c r="F144" i="21" s="1"/>
  <c r="E143" i="21"/>
  <c r="F143" i="21" s="1"/>
  <c r="E142" i="21"/>
  <c r="F142" i="21" s="1"/>
  <c r="E141" i="21"/>
  <c r="F141" i="21" s="1"/>
  <c r="E140" i="21"/>
  <c r="F140" i="21" s="1"/>
  <c r="E139" i="21"/>
  <c r="F139" i="21" s="1"/>
  <c r="E138" i="21"/>
  <c r="F138" i="21" s="1"/>
  <c r="E137" i="21"/>
  <c r="F137" i="21" s="1"/>
  <c r="E136" i="21"/>
  <c r="F136" i="21" s="1"/>
  <c r="E135" i="21"/>
  <c r="F135" i="21" s="1"/>
  <c r="E134" i="21"/>
  <c r="F134" i="21" s="1"/>
  <c r="E133" i="21"/>
  <c r="F133" i="21" s="1"/>
  <c r="E132" i="21"/>
  <c r="F132" i="21" s="1"/>
  <c r="E131" i="21"/>
  <c r="F131" i="21" s="1"/>
  <c r="E130" i="21"/>
  <c r="F130" i="21" s="1"/>
  <c r="E129" i="21"/>
  <c r="F129" i="21" s="1"/>
  <c r="E128" i="21"/>
  <c r="F128" i="21" s="1"/>
  <c r="E127" i="21"/>
  <c r="F127" i="21" s="1"/>
  <c r="E126" i="21"/>
  <c r="F126" i="21" s="1"/>
  <c r="E125" i="21"/>
  <c r="F125" i="21" s="1"/>
  <c r="E124" i="21"/>
  <c r="F124" i="21" s="1"/>
  <c r="E123" i="21"/>
  <c r="F123" i="21" s="1"/>
  <c r="E122" i="21"/>
  <c r="F122" i="21" s="1"/>
  <c r="E121" i="21"/>
  <c r="F121" i="21" s="1"/>
  <c r="E120" i="21"/>
  <c r="F120" i="21" s="1"/>
  <c r="E119" i="21"/>
  <c r="F119" i="21" s="1"/>
  <c r="E118" i="21"/>
  <c r="F118" i="21" s="1"/>
  <c r="E117" i="21"/>
  <c r="F117" i="21" s="1"/>
  <c r="E116" i="21"/>
  <c r="F116" i="21" s="1"/>
  <c r="E115" i="21"/>
  <c r="F115" i="21" s="1"/>
  <c r="E114" i="21"/>
  <c r="F114" i="21" s="1"/>
  <c r="E113" i="21"/>
  <c r="F113" i="21" s="1"/>
  <c r="E112" i="21"/>
  <c r="F112" i="21" s="1"/>
  <c r="E111" i="21"/>
  <c r="F111" i="21" s="1"/>
  <c r="E110" i="21"/>
  <c r="F110" i="21" s="1"/>
  <c r="E109" i="21"/>
  <c r="F109" i="21" s="1"/>
  <c r="E108" i="21"/>
  <c r="F108" i="21" s="1"/>
  <c r="E107" i="21"/>
  <c r="F107" i="21" s="1"/>
  <c r="E106" i="21"/>
  <c r="F106" i="21" s="1"/>
  <c r="E105" i="21"/>
  <c r="F105" i="21" s="1"/>
  <c r="E104" i="21"/>
  <c r="F104" i="21" s="1"/>
  <c r="E103" i="21"/>
  <c r="F103" i="21" s="1"/>
  <c r="E102" i="21"/>
  <c r="F102" i="21" s="1"/>
  <c r="E101" i="21"/>
  <c r="F101" i="21" s="1"/>
  <c r="E100" i="21"/>
  <c r="F100" i="21" s="1"/>
  <c r="E99" i="21"/>
  <c r="F99" i="21" s="1"/>
  <c r="E98" i="21"/>
  <c r="F98" i="21" s="1"/>
  <c r="E97" i="21"/>
  <c r="F97" i="21" s="1"/>
  <c r="E96" i="21"/>
  <c r="F96" i="21" s="1"/>
  <c r="E95" i="21"/>
  <c r="F95" i="21" s="1"/>
  <c r="E94" i="21"/>
  <c r="F94" i="21" s="1"/>
  <c r="E93" i="21"/>
  <c r="F93" i="21" s="1"/>
  <c r="E92" i="21"/>
  <c r="F92" i="21" s="1"/>
  <c r="E91" i="21"/>
  <c r="F91" i="21" s="1"/>
  <c r="E90" i="21"/>
  <c r="F90" i="21" s="1"/>
  <c r="E89" i="21"/>
  <c r="F89" i="21" s="1"/>
  <c r="E88" i="21"/>
  <c r="F88" i="21" s="1"/>
  <c r="E87" i="21"/>
  <c r="F87" i="21" s="1"/>
  <c r="E86" i="21"/>
  <c r="F86" i="21" s="1"/>
  <c r="E85" i="21"/>
  <c r="F85" i="21" s="1"/>
  <c r="E84" i="21"/>
  <c r="F84" i="21" s="1"/>
  <c r="E83" i="21"/>
  <c r="F83" i="21" s="1"/>
  <c r="E82" i="21"/>
  <c r="F82" i="21" s="1"/>
  <c r="E81" i="21"/>
  <c r="F81" i="21" s="1"/>
  <c r="E80" i="21"/>
  <c r="F80" i="21" s="1"/>
  <c r="E79" i="21"/>
  <c r="F79" i="21" s="1"/>
  <c r="E78" i="21"/>
  <c r="F78" i="21" s="1"/>
  <c r="E77" i="21"/>
  <c r="F77" i="21" s="1"/>
  <c r="E76" i="21"/>
  <c r="F76" i="21" s="1"/>
  <c r="E75" i="21"/>
  <c r="F75" i="21" s="1"/>
  <c r="E74" i="21"/>
  <c r="F74" i="21" s="1"/>
  <c r="E73" i="21"/>
  <c r="F73" i="21" s="1"/>
  <c r="E72" i="21"/>
  <c r="F72" i="21" s="1"/>
  <c r="E71" i="21"/>
  <c r="F71" i="21" s="1"/>
  <c r="E70" i="21"/>
  <c r="F70" i="21" s="1"/>
  <c r="E69" i="21"/>
  <c r="F69" i="21" s="1"/>
  <c r="E68" i="21"/>
  <c r="F68" i="21" s="1"/>
  <c r="E67" i="21"/>
  <c r="F67" i="21" s="1"/>
  <c r="E66" i="21"/>
  <c r="F66" i="21" s="1"/>
  <c r="E65" i="21"/>
  <c r="F65" i="21" s="1"/>
  <c r="E64" i="21"/>
  <c r="F64" i="21" s="1"/>
  <c r="E63" i="21"/>
  <c r="F63" i="21" s="1"/>
  <c r="E62" i="21"/>
  <c r="F62" i="21" s="1"/>
  <c r="E61" i="21"/>
  <c r="F61" i="21" s="1"/>
  <c r="E60" i="21"/>
  <c r="F60" i="21" s="1"/>
  <c r="E59" i="21"/>
  <c r="F59" i="21" s="1"/>
  <c r="E58" i="21"/>
  <c r="F58" i="21" s="1"/>
  <c r="E57" i="21"/>
  <c r="F57" i="21" s="1"/>
  <c r="E56" i="21"/>
  <c r="F56" i="21" s="1"/>
  <c r="E55" i="21"/>
  <c r="F55" i="21" s="1"/>
  <c r="E54" i="21"/>
  <c r="F54" i="21" s="1"/>
  <c r="E53" i="21"/>
  <c r="F53" i="21" s="1"/>
  <c r="E52" i="21"/>
  <c r="F52" i="21" s="1"/>
  <c r="E51" i="21"/>
  <c r="F51" i="21" s="1"/>
  <c r="E50" i="21"/>
  <c r="F50" i="21" s="1"/>
  <c r="E49" i="21"/>
  <c r="F49" i="21" s="1"/>
  <c r="E48" i="21"/>
  <c r="F48" i="21" s="1"/>
  <c r="E47" i="21"/>
  <c r="F47" i="21" s="1"/>
  <c r="E46" i="21"/>
  <c r="F46" i="21" s="1"/>
  <c r="E45" i="21"/>
  <c r="F45" i="21" s="1"/>
  <c r="E44" i="21"/>
  <c r="F44" i="21" s="1"/>
  <c r="E43" i="21"/>
  <c r="F43" i="21" s="1"/>
  <c r="E42" i="21"/>
  <c r="F42" i="21" s="1"/>
  <c r="E41" i="21"/>
  <c r="F41" i="21" s="1"/>
  <c r="E40" i="21"/>
  <c r="F40" i="21" s="1"/>
  <c r="E39" i="21"/>
  <c r="F39" i="21" s="1"/>
  <c r="E38" i="21"/>
  <c r="F38" i="21" s="1"/>
  <c r="E37" i="21"/>
  <c r="F37" i="21" s="1"/>
  <c r="E36" i="21"/>
  <c r="F36" i="21" s="1"/>
  <c r="E35" i="21"/>
  <c r="F35" i="21" s="1"/>
  <c r="E34" i="21"/>
  <c r="F34" i="21" s="1"/>
  <c r="E33" i="21"/>
  <c r="F33" i="21" s="1"/>
  <c r="E32" i="21"/>
  <c r="F32" i="21" s="1"/>
  <c r="E31" i="21"/>
  <c r="F31" i="21" s="1"/>
  <c r="E30" i="21"/>
  <c r="F30" i="21" s="1"/>
  <c r="E29" i="21"/>
  <c r="F29" i="21" s="1"/>
  <c r="E28" i="21"/>
  <c r="F28" i="21" s="1"/>
  <c r="E27" i="21"/>
  <c r="F27" i="21" s="1"/>
  <c r="E26" i="21"/>
  <c r="F26" i="21" s="1"/>
  <c r="E25" i="21"/>
  <c r="F25" i="21" s="1"/>
  <c r="E24" i="21"/>
  <c r="F24" i="21" s="1"/>
  <c r="E23" i="21"/>
  <c r="F23" i="21" s="1"/>
  <c r="E22" i="21"/>
  <c r="F22" i="21" s="1"/>
  <c r="E21" i="21"/>
  <c r="F21" i="21" s="1"/>
  <c r="E20" i="21"/>
  <c r="F20" i="21" s="1"/>
  <c r="E19" i="21"/>
  <c r="F19" i="21" s="1"/>
  <c r="E18" i="21"/>
  <c r="F18" i="21" s="1"/>
  <c r="E17" i="21"/>
  <c r="F17" i="21" s="1"/>
  <c r="E16" i="21"/>
  <c r="F16" i="21" s="1"/>
  <c r="E15" i="21"/>
  <c r="F15" i="21" s="1"/>
  <c r="E14" i="21"/>
  <c r="F14" i="21" s="1"/>
  <c r="E13" i="21"/>
  <c r="F13" i="21" s="1"/>
  <c r="E12" i="21"/>
  <c r="F12" i="21" s="1"/>
  <c r="E11" i="21"/>
  <c r="F11" i="21" s="1"/>
  <c r="E10" i="21"/>
  <c r="F10" i="21" s="1"/>
  <c r="E9" i="21"/>
  <c r="F9" i="21" s="1"/>
  <c r="E8" i="21"/>
  <c r="F8" i="21" s="1"/>
  <c r="E7" i="21"/>
  <c r="F7" i="21" s="1"/>
  <c r="E6" i="21"/>
  <c r="F6" i="21" s="1"/>
  <c r="E5" i="21"/>
  <c r="F5" i="21" s="1"/>
  <c r="E4" i="21"/>
  <c r="F4" i="21" s="1"/>
  <c r="E3" i="21"/>
  <c r="F3" i="21" s="1"/>
  <c r="E2" i="21"/>
  <c r="F2" i="21" s="1"/>
  <c r="E1" i="21"/>
  <c r="F1" i="21" s="1"/>
  <c r="F283" i="21" l="1"/>
  <c r="C6" i="23"/>
  <c r="C6" i="24" s="1"/>
  <c r="B5" i="22" a="1"/>
  <c r="B5" i="22" s="1"/>
  <c r="F307" i="21"/>
  <c r="B56" i="15"/>
  <c r="B55" i="15"/>
  <c r="B2" i="13"/>
  <c r="B3" i="13"/>
  <c r="B56" i="13"/>
  <c r="B55" i="13"/>
  <c r="B3" i="15"/>
  <c r="B2" i="15"/>
  <c r="A72" i="15"/>
  <c r="C63" i="15"/>
  <c r="F62" i="15"/>
  <c r="C62" i="15"/>
  <c r="F61" i="15"/>
  <c r="C61" i="15"/>
  <c r="C57" i="15"/>
  <c r="A72" i="13"/>
  <c r="F62" i="13"/>
  <c r="F61" i="13"/>
  <c r="C63" i="13"/>
  <c r="C62" i="13"/>
  <c r="C61" i="13"/>
  <c r="C57" i="13"/>
  <c r="A29" i="7"/>
  <c r="B10" i="5"/>
  <c r="B8" i="5"/>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<sst xmlns="http://schemas.openxmlformats.org/spreadsheetml/2006/main" count="1840" uniqueCount="838">
  <si>
    <t>〒住所：</t>
    <rPh sb="1" eb="3">
      <t>ジュウショ</t>
    </rPh>
    <phoneticPr fontId="3"/>
  </si>
  <si>
    <t>会社名：</t>
    <rPh sb="0" eb="2">
      <t>カイシャ</t>
    </rPh>
    <rPh sb="2" eb="3">
      <t>メイ</t>
    </rPh>
    <phoneticPr fontId="3"/>
  </si>
  <si>
    <t>電　話：</t>
    <rPh sb="0" eb="1">
      <t>デン</t>
    </rPh>
    <rPh sb="2" eb="3">
      <t>ハナシ</t>
    </rPh>
    <phoneticPr fontId="3"/>
  </si>
  <si>
    <t>依 頼 者</t>
    <rPh sb="0" eb="1">
      <t>エ</t>
    </rPh>
    <rPh sb="2" eb="3">
      <t>ライ</t>
    </rPh>
    <rPh sb="4" eb="5">
      <t>モノ</t>
    </rPh>
    <phoneticPr fontId="3"/>
  </si>
  <si>
    <t>申 込 日</t>
    <rPh sb="0" eb="1">
      <t>サル</t>
    </rPh>
    <rPh sb="2" eb="3">
      <t>コミ</t>
    </rPh>
    <rPh sb="4" eb="5">
      <t>ヒ</t>
    </rPh>
    <phoneticPr fontId="3"/>
  </si>
  <si>
    <t>氏名：</t>
    <rPh sb="0" eb="2">
      <t>シメイ</t>
    </rPh>
    <phoneticPr fontId="3"/>
  </si>
  <si>
    <t>所属・役職：</t>
    <rPh sb="0" eb="2">
      <t>ショゾク</t>
    </rPh>
    <rPh sb="3" eb="5">
      <t>ヤクショク</t>
    </rPh>
    <phoneticPr fontId="3"/>
  </si>
  <si>
    <t>試験員</t>
    <rPh sb="0" eb="3">
      <t>シケンイン</t>
    </rPh>
    <phoneticPr fontId="3"/>
  </si>
  <si>
    <t>依頼番号</t>
    <rPh sb="0" eb="2">
      <t>イライ</t>
    </rPh>
    <rPh sb="2" eb="4">
      <t>バンゴウ</t>
    </rPh>
    <phoneticPr fontId="3"/>
  </si>
  <si>
    <t>試験証明書の要不要</t>
    <rPh sb="0" eb="2">
      <t>シケン</t>
    </rPh>
    <rPh sb="2" eb="4">
      <t>ショウメイ</t>
    </rPh>
    <rPh sb="4" eb="5">
      <t>ショ</t>
    </rPh>
    <rPh sb="6" eb="7">
      <t>ヨウ</t>
    </rPh>
    <rPh sb="7" eb="9">
      <t>フヨウ</t>
    </rPh>
    <phoneticPr fontId="3"/>
  </si>
  <si>
    <t>受付日</t>
    <rPh sb="0" eb="3">
      <t>ウケツケビ</t>
    </rPh>
    <phoneticPr fontId="3"/>
  </si>
  <si>
    <t>管理主体</t>
    <rPh sb="0" eb="2">
      <t>カンリ</t>
    </rPh>
    <rPh sb="2" eb="4">
      <t>シュタイ</t>
    </rPh>
    <phoneticPr fontId="3"/>
  </si>
  <si>
    <t>備 考 欄</t>
    <rPh sb="0" eb="1">
      <t>ビ</t>
    </rPh>
    <rPh sb="2" eb="3">
      <t>コウ</t>
    </rPh>
    <rPh sb="4" eb="5">
      <t>ラン</t>
    </rPh>
    <phoneticPr fontId="3"/>
  </si>
  <si>
    <r>
      <t>内    容
【</t>
    </r>
    <r>
      <rPr>
        <sz val="10"/>
        <rFont val="ＭＳ ゴシック"/>
        <family val="3"/>
        <charset val="128"/>
      </rPr>
      <t>詳しく
記入して
下さい】</t>
    </r>
    <rPh sb="0" eb="1">
      <t>ウチ</t>
    </rPh>
    <rPh sb="5" eb="6">
      <t>カタチ</t>
    </rPh>
    <rPh sb="9" eb="10">
      <t>クワ</t>
    </rPh>
    <rPh sb="13" eb="14">
      <t>キ</t>
    </rPh>
    <rPh sb="14" eb="15">
      <t>イ</t>
    </rPh>
    <rPh sb="18" eb="19">
      <t>クダ</t>
    </rPh>
    <phoneticPr fontId="3"/>
  </si>
  <si>
    <t>〒　　　－</t>
    <phoneticPr fontId="3"/>
  </si>
  <si>
    <t>ＦＡＸ：</t>
    <phoneticPr fontId="3"/>
  </si>
  <si>
    <t>ｅ－mail：</t>
    <phoneticPr fontId="3"/>
  </si>
  <si>
    <t>担当者</t>
    <rPh sb="0" eb="3">
      <t>タントウシャ</t>
    </rPh>
    <phoneticPr fontId="3"/>
  </si>
  <si>
    <t>一般財団法人自転車産業振興協会技術研究所</t>
    <phoneticPr fontId="3"/>
  </si>
  <si>
    <t>自転車</t>
    <rPh sb="0" eb="3">
      <t>ジテンシャ</t>
    </rPh>
    <phoneticPr fontId="3"/>
  </si>
  <si>
    <t>車いす</t>
    <rPh sb="0" eb="1">
      <t>クルマ</t>
    </rPh>
    <phoneticPr fontId="3"/>
  </si>
  <si>
    <t>ＳＧ業務</t>
    <rPh sb="2" eb="4">
      <t>ギョウム</t>
    </rPh>
    <phoneticPr fontId="3"/>
  </si>
  <si>
    <t>ＢＡＡ業務</t>
    <rPh sb="3" eb="5">
      <t>ギョウム</t>
    </rPh>
    <phoneticPr fontId="3"/>
  </si>
  <si>
    <t>所長</t>
    <rPh sb="0" eb="2">
      <t>ショチョウ</t>
    </rPh>
    <phoneticPr fontId="3"/>
  </si>
  <si>
    <t>管理部</t>
    <rPh sb="0" eb="2">
      <t>カンリ</t>
    </rPh>
    <rPh sb="2" eb="3">
      <t>ブ</t>
    </rPh>
    <phoneticPr fontId="3"/>
  </si>
  <si>
    <t>競技支援</t>
    <rPh sb="0" eb="2">
      <t>キョウギ</t>
    </rPh>
    <rPh sb="2" eb="4">
      <t>シエン</t>
    </rPh>
    <phoneticPr fontId="3"/>
  </si>
  <si>
    <t>*試験依頼に関する情報については、貴社の許可なく、第三者に対する開示及び公開はいたしません。</t>
    <rPh sb="1" eb="3">
      <t>シケン</t>
    </rPh>
    <rPh sb="3" eb="5">
      <t>イライ</t>
    </rPh>
    <rPh sb="6" eb="7">
      <t>カン</t>
    </rPh>
    <rPh sb="9" eb="11">
      <t>ジョウホウ</t>
    </rPh>
    <rPh sb="17" eb="19">
      <t>キシャ</t>
    </rPh>
    <rPh sb="20" eb="22">
      <t>キョカ</t>
    </rPh>
    <rPh sb="25" eb="28">
      <t>ダイサンシャ</t>
    </rPh>
    <rPh sb="29" eb="30">
      <t>タイ</t>
    </rPh>
    <rPh sb="32" eb="34">
      <t>カイジ</t>
    </rPh>
    <rPh sb="34" eb="35">
      <t>オヨ</t>
    </rPh>
    <rPh sb="36" eb="38">
      <t>コウカイ</t>
    </rPh>
    <phoneticPr fontId="3"/>
  </si>
  <si>
    <r>
      <rPr>
        <sz val="10"/>
        <rFont val="ＭＳ 明朝"/>
        <family val="1"/>
        <charset val="128"/>
      </rPr>
      <t>依頼件名</t>
    </r>
    <r>
      <rPr>
        <sz val="11"/>
        <rFont val="ＭＳ 明朝"/>
        <family val="1"/>
        <charset val="128"/>
      </rPr>
      <t xml:space="preserve">
(</t>
    </r>
    <r>
      <rPr>
        <sz val="8"/>
        <rFont val="ＭＳ 明朝"/>
        <family val="1"/>
        <charset val="128"/>
      </rPr>
      <t>証明書記述)</t>
    </r>
    <rPh sb="6" eb="8">
      <t>ショウメイ</t>
    </rPh>
    <phoneticPr fontId="3"/>
  </si>
  <si>
    <t xml:space="preserve">当所確認欄：
（  ）業務能力及び経営資源が充足されている。
（  ）要求に対する実現性がある。
（  ）依頼内容と試験内容に相違がある場合の解決手順、
      変更及び依頼者との討議に関わる記録の実施、 
      及び逸脱事項の通知義務、契約修正時の処置が
      用意されている。
（  ）公平性に対するリスクと考えられる要因はない。
</t>
    <rPh sb="0" eb="2">
      <t>トウショ</t>
    </rPh>
    <rPh sb="2" eb="4">
      <t>カクニン</t>
    </rPh>
    <rPh sb="4" eb="5">
      <t>ラン</t>
    </rPh>
    <rPh sb="119" eb="121">
      <t>ツウチ</t>
    </rPh>
    <rPh sb="153" eb="156">
      <t>コウヘイセイ</t>
    </rPh>
    <rPh sb="157" eb="158">
      <t>タイ</t>
    </rPh>
    <rPh sb="164" eb="165">
      <t>カンガ</t>
    </rPh>
    <rPh sb="169" eb="171">
      <t>ヨウイン</t>
    </rPh>
    <phoneticPr fontId="3"/>
  </si>
  <si>
    <r>
      <t xml:space="preserve">試  験  依  頼  書   </t>
    </r>
    <r>
      <rPr>
        <sz val="12"/>
        <rFont val="ＭＳ ゴシック"/>
        <family val="3"/>
        <charset val="128"/>
      </rPr>
      <t>FAX 072(238)8271 技研 宛</t>
    </r>
    <phoneticPr fontId="3"/>
  </si>
  <si>
    <t>（その他特記事項）</t>
    <rPh sb="3" eb="4">
      <t>タ</t>
    </rPh>
    <rPh sb="4" eb="8">
      <t>トッキジコウ</t>
    </rPh>
    <phoneticPr fontId="3"/>
  </si>
  <si>
    <t>依頼件名
（証明書タイトル）</t>
    <rPh sb="0" eb="2">
      <t>イライ</t>
    </rPh>
    <rPh sb="2" eb="4">
      <t>ケンメイ</t>
    </rPh>
    <rPh sb="6" eb="9">
      <t>ショウメイショ</t>
    </rPh>
    <phoneticPr fontId="3"/>
  </si>
  <si>
    <t>駆動補助力の比率測定</t>
    <rPh sb="0" eb="5">
      <t>クドウホジョリョク</t>
    </rPh>
    <rPh sb="6" eb="10">
      <t>ヒリツソクテイ</t>
    </rPh>
    <phoneticPr fontId="3"/>
  </si>
  <si>
    <t xml:space="preserve">  /  　/　</t>
    <phoneticPr fontId="3"/>
  </si>
  <si>
    <t>E-BIKE-AABBCC26</t>
    <phoneticPr fontId="3"/>
  </si>
  <si>
    <t>電動アシスト自転車AABBCC 26インチ</t>
    <rPh sb="0" eb="2">
      <t>デンドウ</t>
    </rPh>
    <rPh sb="6" eb="9">
      <t>ジテンシャ</t>
    </rPh>
    <phoneticPr fontId="3"/>
  </si>
  <si>
    <t>3サンプルの測定を依頼します。</t>
    <phoneticPr fontId="3"/>
  </si>
  <si>
    <t>JIS D 9115 ：2018　附属書B B.2.2 駆動補助力の比率</t>
    <phoneticPr fontId="3"/>
  </si>
  <si>
    <t>（規格番号、項目、数量）</t>
    <rPh sb="1" eb="5">
      <t>キカクバンゴウ</t>
    </rPh>
    <rPh sb="6" eb="8">
      <t>コウモク</t>
    </rPh>
    <rPh sb="9" eb="11">
      <t>スウリョウ</t>
    </rPh>
    <phoneticPr fontId="3"/>
  </si>
  <si>
    <t>変速段はギア比が最も大きい場合と中間段で測定。前輪ハブモーター。</t>
    <rPh sb="0" eb="2">
      <t>ヘンソク</t>
    </rPh>
    <rPh sb="2" eb="3">
      <t>ダン</t>
    </rPh>
    <rPh sb="6" eb="7">
      <t>ヒ</t>
    </rPh>
    <rPh sb="8" eb="9">
      <t>モット</t>
    </rPh>
    <rPh sb="10" eb="11">
      <t>オオ</t>
    </rPh>
    <rPh sb="13" eb="15">
      <t>バアイ</t>
    </rPh>
    <rPh sb="16" eb="19">
      <t>チュウカンダン</t>
    </rPh>
    <rPh sb="20" eb="22">
      <t>ソクテイ</t>
    </rPh>
    <rPh sb="23" eb="25">
      <t>ゼンリン</t>
    </rPh>
    <phoneticPr fontId="3"/>
  </si>
  <si>
    <t>電アシ</t>
    <rPh sb="0" eb="1">
      <t>デン</t>
    </rPh>
    <phoneticPr fontId="3"/>
  </si>
  <si>
    <t>試　験
区　分</t>
    <rPh sb="0" eb="1">
      <t>タメシ</t>
    </rPh>
    <rPh sb="2" eb="3">
      <t>シルシ</t>
    </rPh>
    <rPh sb="4" eb="5">
      <t>ク</t>
    </rPh>
    <rPh sb="6" eb="7">
      <t>ブン</t>
    </rPh>
    <phoneticPr fontId="3"/>
  </si>
  <si>
    <t>A</t>
    <phoneticPr fontId="3"/>
  </si>
  <si>
    <t>B</t>
    <phoneticPr fontId="3"/>
  </si>
  <si>
    <t>C</t>
    <phoneticPr fontId="3"/>
  </si>
  <si>
    <t>D</t>
    <phoneticPr fontId="3"/>
  </si>
  <si>
    <t>E</t>
    <phoneticPr fontId="3"/>
  </si>
  <si>
    <t>F</t>
    <phoneticPr fontId="3"/>
  </si>
  <si>
    <t>G</t>
    <phoneticPr fontId="3"/>
  </si>
  <si>
    <t>品番・型番</t>
    <phoneticPr fontId="3"/>
  </si>
  <si>
    <t>試験品名</t>
    <rPh sb="0" eb="2">
      <t>シケン</t>
    </rPh>
    <rPh sb="2" eb="4">
      <t>ヒンメイ</t>
    </rPh>
    <phoneticPr fontId="3"/>
  </si>
  <si>
    <t>試験証明書を希望する【注：当所が依頼内容により意見及び解釈を必要と判断した場合は試験報告書となります。】</t>
    <phoneticPr fontId="3"/>
  </si>
  <si>
    <t>試験生データの提供、又は口頭での結果報告のみ希望する</t>
    <phoneticPr fontId="3"/>
  </si>
  <si>
    <t>その他 【BAA検査、SG検査、試験証明・報告発行になじまない依頼】</t>
    <phoneticPr fontId="3"/>
  </si>
  <si>
    <t>　</t>
    <phoneticPr fontId="3"/>
  </si>
  <si>
    <t>その他</t>
    <rPh sb="2" eb="3">
      <t>タ</t>
    </rPh>
    <phoneticPr fontId="3"/>
  </si>
  <si>
    <r>
      <t xml:space="preserve">2025/4/1
</t>
    </r>
    <r>
      <rPr>
        <u/>
        <sz val="8"/>
        <color indexed="10"/>
        <rFont val="ＭＳ 明朝"/>
        <family val="1"/>
        <charset val="128"/>
      </rPr>
      <t>(試験依頼書の提出日を記入）</t>
    </r>
    <rPh sb="10" eb="15">
      <t>シケンイライショ</t>
    </rPh>
    <rPh sb="16" eb="19">
      <t>テイシュツビ</t>
    </rPh>
    <rPh sb="20" eb="22">
      <t>キニュウ</t>
    </rPh>
    <phoneticPr fontId="3"/>
  </si>
  <si>
    <t>〇</t>
    <phoneticPr fontId="3"/>
  </si>
  <si>
    <t>一般財団法人自転車産業振興協会</t>
    <rPh sb="0" eb="9">
      <t>イッパンザイダンホウジンジテンシャ</t>
    </rPh>
    <rPh sb="9" eb="15">
      <t>サンギョウシンコウキョウカイ</t>
    </rPh>
    <phoneticPr fontId="3"/>
  </si>
  <si>
    <t>〒590-0948</t>
    <phoneticPr fontId="3"/>
  </si>
  <si>
    <t>大阪府堺市堺区戎之町西1-3-3</t>
    <rPh sb="0" eb="5">
      <t>オオサカフサカイシ</t>
    </rPh>
    <rPh sb="5" eb="7">
      <t>サカイク</t>
    </rPh>
    <rPh sb="7" eb="10">
      <t>エビスノチョウ</t>
    </rPh>
    <rPh sb="10" eb="11">
      <t>ニシ</t>
    </rPh>
    <phoneticPr fontId="3"/>
  </si>
  <si>
    <t>072-238-8731</t>
    <phoneticPr fontId="3"/>
  </si>
  <si>
    <t>072-238-8271</t>
    <phoneticPr fontId="3"/>
  </si>
  <si>
    <t>自転車　太郎</t>
    <rPh sb="0" eb="3">
      <t>ジテンシャ</t>
    </rPh>
    <rPh sb="4" eb="6">
      <t>タロウ</t>
    </rPh>
    <phoneticPr fontId="3"/>
  </si>
  <si>
    <t>jitensya@aaa.jp</t>
    <phoneticPr fontId="3"/>
  </si>
  <si>
    <t>開発部　主任</t>
    <rPh sb="0" eb="3">
      <t>カイハツブ</t>
    </rPh>
    <rPh sb="4" eb="6">
      <t>シュニン</t>
    </rPh>
    <phoneticPr fontId="3"/>
  </si>
  <si>
    <t>依頼
者名</t>
    <rPh sb="0" eb="2">
      <t>イライ</t>
    </rPh>
    <rPh sb="3" eb="4">
      <t>シャ</t>
    </rPh>
    <rPh sb="4" eb="5">
      <t>メイ</t>
    </rPh>
    <phoneticPr fontId="3"/>
  </si>
  <si>
    <t>依頼
件名</t>
    <rPh sb="0" eb="2">
      <t>イライ</t>
    </rPh>
    <rPh sb="3" eb="4">
      <t>ケン</t>
    </rPh>
    <rPh sb="4" eb="5">
      <t>メイ</t>
    </rPh>
    <phoneticPr fontId="3"/>
  </si>
  <si>
    <t>Ａ</t>
    <phoneticPr fontId="3"/>
  </si>
  <si>
    <t>Ｃ</t>
    <phoneticPr fontId="3"/>
  </si>
  <si>
    <t>Ｄ</t>
    <phoneticPr fontId="3"/>
  </si>
  <si>
    <t>Ｅ</t>
    <phoneticPr fontId="3"/>
  </si>
  <si>
    <t>Ｆ</t>
    <phoneticPr fontId="3"/>
  </si>
  <si>
    <t>Ｇ</t>
    <phoneticPr fontId="3"/>
  </si>
  <si>
    <t>Ｂ</t>
    <phoneticPr fontId="3"/>
  </si>
  <si>
    <t>会社名</t>
    <rPh sb="0" eb="2">
      <t>カイシャ</t>
    </rPh>
    <rPh sb="2" eb="3">
      <t>メイ</t>
    </rPh>
    <phoneticPr fontId="3"/>
  </si>
  <si>
    <t>電話番号</t>
    <rPh sb="0" eb="4">
      <t>デンワバンゴウ</t>
    </rPh>
    <phoneticPr fontId="3"/>
  </si>
  <si>
    <t>FAX番号</t>
    <rPh sb="3" eb="5">
      <t>バンゴウ</t>
    </rPh>
    <phoneticPr fontId="3"/>
  </si>
  <si>
    <t>所属・役職</t>
    <rPh sb="0" eb="2">
      <t>ショゾク</t>
    </rPh>
    <rPh sb="3" eb="5">
      <t>ヤクショク</t>
    </rPh>
    <phoneticPr fontId="3"/>
  </si>
  <si>
    <t>氏名</t>
    <rPh sb="0" eb="2">
      <t>シメイ</t>
    </rPh>
    <phoneticPr fontId="3"/>
  </si>
  <si>
    <t>住所</t>
    <rPh sb="0" eb="2">
      <t>ジュウショ</t>
    </rPh>
    <phoneticPr fontId="3"/>
  </si>
  <si>
    <t>申込日
[試験依頼書提出日]</t>
    <rPh sb="0" eb="1">
      <t>サル</t>
    </rPh>
    <rPh sb="1" eb="2">
      <t>コミ</t>
    </rPh>
    <rPh sb="2" eb="3">
      <t>ゲン</t>
    </rPh>
    <rPh sb="5" eb="7">
      <t>シケン</t>
    </rPh>
    <rPh sb="6" eb="9">
      <t>テイシュツビ</t>
    </rPh>
    <phoneticPr fontId="3"/>
  </si>
  <si>
    <t>依頼件名
[証明書タイトル]</t>
    <rPh sb="0" eb="2">
      <t>イライ</t>
    </rPh>
    <rPh sb="2" eb="4">
      <t>ケンメイ</t>
    </rPh>
    <rPh sb="6" eb="9">
      <t>ショウメイショ</t>
    </rPh>
    <phoneticPr fontId="3"/>
  </si>
  <si>
    <t>内容
[詳しく
記入して
下さい]</t>
    <rPh sb="0" eb="1">
      <t>ウチ</t>
    </rPh>
    <rPh sb="1" eb="2">
      <t>カタチ</t>
    </rPh>
    <rPh sb="4" eb="5">
      <t>クワ</t>
    </rPh>
    <rPh sb="8" eb="9">
      <t>キ</t>
    </rPh>
    <rPh sb="9" eb="10">
      <t>イ</t>
    </rPh>
    <rPh sb="13" eb="14">
      <t>クダ</t>
    </rPh>
    <phoneticPr fontId="3"/>
  </si>
  <si>
    <t>2026/4/1　改訂</t>
    <rPh sb="9" eb="11">
      <t>カイテイ</t>
    </rPh>
    <phoneticPr fontId="3"/>
  </si>
  <si>
    <t>主担当</t>
    <rPh sb="0" eb="3">
      <t>シュタントウ</t>
    </rPh>
    <phoneticPr fontId="3"/>
  </si>
  <si>
    <t>副担当</t>
    <rPh sb="0" eb="3">
      <t>フクタントウ</t>
    </rPh>
    <phoneticPr fontId="3"/>
  </si>
  <si>
    <t>試験生データの提供、又は口頭での結果報告のみ希望</t>
    <phoneticPr fontId="3"/>
  </si>
  <si>
    <t>その他 【設備貸出、BAA検査、SG検査、試験証明・報告発行になじまない依頼】</t>
    <rPh sb="5" eb="7">
      <t>セツビ</t>
    </rPh>
    <rPh sb="7" eb="8">
      <t>カ</t>
    </rPh>
    <rPh sb="8" eb="9">
      <t>ダ</t>
    </rPh>
    <phoneticPr fontId="3"/>
  </si>
  <si>
    <t>試験証明書を希望する【注：当所が依頼内容により意見及び解釈を必要と判断した場合は試験報告書となる。】</t>
    <phoneticPr fontId="3"/>
  </si>
  <si>
    <t>電子メール：****@jbpi.or.jp</t>
    <phoneticPr fontId="3"/>
  </si>
  <si>
    <t xml:space="preserve">試 験 依 頼 書  </t>
    <phoneticPr fontId="3"/>
  </si>
  <si>
    <t>電子メール
アドレス</t>
    <rPh sb="0" eb="2">
      <t>デンシ</t>
    </rPh>
    <phoneticPr fontId="3"/>
  </si>
  <si>
    <t>管理主体</t>
    <rPh sb="0" eb="4">
      <t>カンリシュタイ</t>
    </rPh>
    <phoneticPr fontId="3"/>
  </si>
  <si>
    <t>依頼者</t>
    <rPh sb="0" eb="3">
      <t>イライシャ</t>
    </rPh>
    <phoneticPr fontId="3"/>
  </si>
  <si>
    <t>所長</t>
    <rPh sb="0" eb="2">
      <t>ショチョウ</t>
    </rPh>
    <phoneticPr fontId="3"/>
  </si>
  <si>
    <t>ドラフト
レビュー</t>
    <phoneticPr fontId="3"/>
  </si>
  <si>
    <t>来所引取（保管期間1カ月）</t>
    <rPh sb="0" eb="2">
      <t>ライショ</t>
    </rPh>
    <rPh sb="2" eb="3">
      <t>ヒ</t>
    </rPh>
    <rPh sb="3" eb="4">
      <t>ト</t>
    </rPh>
    <rPh sb="5" eb="9">
      <t>ホカンキカン</t>
    </rPh>
    <rPh sb="11" eb="12">
      <t>ゲツ</t>
    </rPh>
    <phoneticPr fontId="3"/>
  </si>
  <si>
    <t>着払いで返送（業者：　　　　）</t>
    <rPh sb="0" eb="2">
      <t>チャクバラ</t>
    </rPh>
    <rPh sb="4" eb="6">
      <t>ヘンソウ</t>
    </rPh>
    <rPh sb="7" eb="9">
      <t>ギョウシャ</t>
    </rPh>
    <phoneticPr fontId="3"/>
  </si>
  <si>
    <t>技研で廃棄
（有償）</t>
    <rPh sb="0" eb="2">
      <t>ギケン</t>
    </rPh>
    <rPh sb="3" eb="5">
      <t>ハイキ</t>
    </rPh>
    <rPh sb="7" eb="9">
      <t>ユウショウ</t>
    </rPh>
    <phoneticPr fontId="3"/>
  </si>
  <si>
    <t>試験証明書の要不要
（いずれかにチェック）</t>
    <rPh sb="0" eb="2">
      <t>シケン</t>
    </rPh>
    <rPh sb="2" eb="4">
      <t>ショウメイ</t>
    </rPh>
    <rPh sb="4" eb="5">
      <t>ショ</t>
    </rPh>
    <rPh sb="6" eb="7">
      <t>ヨウ</t>
    </rPh>
    <rPh sb="7" eb="9">
      <t>フヨウ</t>
    </rPh>
    <phoneticPr fontId="3"/>
  </si>
  <si>
    <t>その他</t>
    <rPh sb="2" eb="3">
      <t>タ</t>
    </rPh>
    <phoneticPr fontId="3"/>
  </si>
  <si>
    <t>依頼者
（試験証明書記載依頼者名、請求書送付先となります）</t>
    <rPh sb="0" eb="3">
      <t>イライシャ</t>
    </rPh>
    <rPh sb="1" eb="2">
      <t>ライ</t>
    </rPh>
    <rPh sb="2" eb="3">
      <t>モノ</t>
    </rPh>
    <rPh sb="5" eb="10">
      <t>シケンショウメイショ</t>
    </rPh>
    <rPh sb="10" eb="12">
      <t>キサイ</t>
    </rPh>
    <rPh sb="12" eb="15">
      <t>イライシャ</t>
    </rPh>
    <rPh sb="15" eb="16">
      <t>メイ</t>
    </rPh>
    <rPh sb="17" eb="20">
      <t>セイキュウショ</t>
    </rPh>
    <rPh sb="20" eb="23">
      <t>ソウフサキ</t>
    </rPh>
    <phoneticPr fontId="3"/>
  </si>
  <si>
    <t xml:space="preserve"> FAX: 072-238-8271</t>
    <phoneticPr fontId="3"/>
  </si>
  <si>
    <t>Fドラフト
レビュー</t>
    <phoneticPr fontId="3"/>
  </si>
  <si>
    <t>サンプル受入
（異常や不備の有無）</t>
    <rPh sb="4" eb="5">
      <t>ウ</t>
    </rPh>
    <rPh sb="5" eb="6">
      <t>イ</t>
    </rPh>
    <rPh sb="8" eb="10">
      <t>イジョウ</t>
    </rPh>
    <rPh sb="11" eb="13">
      <t>フビ</t>
    </rPh>
    <rPh sb="14" eb="16">
      <t>ウム</t>
    </rPh>
    <phoneticPr fontId="3"/>
  </si>
  <si>
    <t>試験品返却
（いずれかに○）</t>
    <rPh sb="0" eb="5">
      <t>シケンヒンヘンキャク</t>
    </rPh>
    <phoneticPr fontId="3"/>
  </si>
  <si>
    <t>内容</t>
    <rPh sb="0" eb="2">
      <t>ナイヨウ</t>
    </rPh>
    <phoneticPr fontId="3"/>
  </si>
  <si>
    <t>試験No</t>
    <rPh sb="0" eb="2">
      <t>シケン</t>
    </rPh>
    <phoneticPr fontId="3"/>
  </si>
  <si>
    <t>内容（試験No入力で自動で反映されます）</t>
    <rPh sb="0" eb="2">
      <t>ナイヨウ</t>
    </rPh>
    <rPh sb="3" eb="5">
      <t>シケン</t>
    </rPh>
    <rPh sb="7" eb="9">
      <t>ニュウリョク</t>
    </rPh>
    <rPh sb="10" eb="12">
      <t>ジドウ</t>
    </rPh>
    <rPh sb="13" eb="15">
      <t>ハンエイ</t>
    </rPh>
    <phoneticPr fontId="3"/>
  </si>
  <si>
    <t>試験品名称</t>
    <rPh sb="0" eb="2">
      <t>シケン</t>
    </rPh>
    <rPh sb="2" eb="3">
      <t>シナ</t>
    </rPh>
    <rPh sb="3" eb="5">
      <t>メイショウ</t>
    </rPh>
    <phoneticPr fontId="3"/>
  </si>
  <si>
    <t>試験確認書</t>
    <rPh sb="0" eb="5">
      <t>シケンカクニンショ</t>
    </rPh>
    <phoneticPr fontId="3"/>
  </si>
  <si>
    <t>依頼件名</t>
    <rPh sb="0" eb="2">
      <t>イライ</t>
    </rPh>
    <rPh sb="2" eb="4">
      <t>ケンメイ</t>
    </rPh>
    <phoneticPr fontId="3"/>
  </si>
  <si>
    <t>試験品名称</t>
    <rPh sb="0" eb="3">
      <t>シケンヒン</t>
    </rPh>
    <rPh sb="3" eb="5">
      <t>メイショウ</t>
    </rPh>
    <phoneticPr fontId="3"/>
  </si>
  <si>
    <t>品番・型番</t>
    <rPh sb="0" eb="2">
      <t>シナバン</t>
    </rPh>
    <rPh sb="3" eb="5">
      <t>カタバン</t>
    </rPh>
    <phoneticPr fontId="3"/>
  </si>
  <si>
    <t>契約内容</t>
    <rPh sb="0" eb="2">
      <t>ケイヤク</t>
    </rPh>
    <rPh sb="2" eb="4">
      <t>ナイヨウ</t>
    </rPh>
    <phoneticPr fontId="3"/>
  </si>
  <si>
    <t>試験項目</t>
    <rPh sb="0" eb="4">
      <t>シケンコウモク</t>
    </rPh>
    <phoneticPr fontId="3"/>
  </si>
  <si>
    <t>納期予定</t>
    <rPh sb="0" eb="4">
      <t>ノウキヨテイ</t>
    </rPh>
    <phoneticPr fontId="3"/>
  </si>
  <si>
    <t>概算見積金額</t>
    <rPh sb="0" eb="2">
      <t>ガイサン</t>
    </rPh>
    <rPh sb="2" eb="4">
      <t>ミツモリ</t>
    </rPh>
    <rPh sb="4" eb="6">
      <t>キンガク</t>
    </rPh>
    <phoneticPr fontId="3"/>
  </si>
  <si>
    <t>特記事項</t>
    <rPh sb="0" eb="4">
      <t>トッキジコウ</t>
    </rPh>
    <phoneticPr fontId="3"/>
  </si>
  <si>
    <t>支払条件</t>
    <rPh sb="0" eb="2">
      <t>シハラ</t>
    </rPh>
    <rPh sb="2" eb="4">
      <t>ジョウケン</t>
    </rPh>
    <phoneticPr fontId="3"/>
  </si>
  <si>
    <t>送信日</t>
    <rPh sb="0" eb="3">
      <t>ソウシンビ</t>
    </rPh>
    <phoneticPr fontId="3"/>
  </si>
  <si>
    <t>送信者</t>
    <rPh sb="0" eb="3">
      <t>ソウシンシャ</t>
    </rPh>
    <phoneticPr fontId="3"/>
  </si>
  <si>
    <t>主担当確認</t>
    <rPh sb="0" eb="3">
      <t>シュタントウ</t>
    </rPh>
    <rPh sb="3" eb="5">
      <t>カクニン</t>
    </rPh>
    <phoneticPr fontId="3"/>
  </si>
  <si>
    <t>品質管理者精査</t>
    <rPh sb="0" eb="5">
      <t>ヒンシツカンリシャ</t>
    </rPh>
    <rPh sb="5" eb="7">
      <t>セイサ</t>
    </rPh>
    <phoneticPr fontId="3"/>
  </si>
  <si>
    <t>ラボラトリマネジメント承認</t>
    <rPh sb="11" eb="13">
      <t>ショウニン</t>
    </rPh>
    <phoneticPr fontId="3"/>
  </si>
  <si>
    <t>数量</t>
    <rPh sb="0" eb="2">
      <t>スウリョウ</t>
    </rPh>
    <phoneticPr fontId="3"/>
  </si>
  <si>
    <t>試験品①</t>
    <rPh sb="0" eb="3">
      <t>シケンヒン</t>
    </rPh>
    <phoneticPr fontId="3"/>
  </si>
  <si>
    <t>名称</t>
    <rPh sb="0" eb="2">
      <t>メイショウ</t>
    </rPh>
    <phoneticPr fontId="3"/>
  </si>
  <si>
    <t xml:space="preserve">内容
</t>
    <rPh sb="0" eb="1">
      <t>ウチ</t>
    </rPh>
    <rPh sb="1" eb="2">
      <t>カタチ</t>
    </rPh>
    <phoneticPr fontId="3"/>
  </si>
  <si>
    <t>試験品②</t>
    <rPh sb="0" eb="3">
      <t>シケンヒン</t>
    </rPh>
    <phoneticPr fontId="3"/>
  </si>
  <si>
    <t>試験品③</t>
    <rPh sb="0" eb="3">
      <t>シケンヒン</t>
    </rPh>
    <phoneticPr fontId="3"/>
  </si>
  <si>
    <t>返却方法</t>
    <rPh sb="0" eb="2">
      <t>ヘンキャク</t>
    </rPh>
    <rPh sb="2" eb="4">
      <t>ホウホウ</t>
    </rPh>
    <phoneticPr fontId="3"/>
  </si>
  <si>
    <t>①来所引取（保管期間1カ月）</t>
    <rPh sb="1" eb="3">
      <t>ライショ</t>
    </rPh>
    <rPh sb="3" eb="4">
      <t>ヒ</t>
    </rPh>
    <rPh sb="4" eb="5">
      <t>ト</t>
    </rPh>
    <rPh sb="6" eb="10">
      <t>ホカンキカン</t>
    </rPh>
    <rPh sb="12" eb="13">
      <t>ゲツ</t>
    </rPh>
    <phoneticPr fontId="3"/>
  </si>
  <si>
    <t>②当日持ち帰り</t>
    <rPh sb="1" eb="3">
      <t>トウジツ</t>
    </rPh>
    <rPh sb="3" eb="4">
      <t>モ</t>
    </rPh>
    <rPh sb="5" eb="6">
      <t>カエ</t>
    </rPh>
    <phoneticPr fontId="3"/>
  </si>
  <si>
    <t>③技研で廃棄
（有償）</t>
    <rPh sb="1" eb="3">
      <t>ギケン</t>
    </rPh>
    <rPh sb="4" eb="6">
      <t>ハイキ</t>
    </rPh>
    <rPh sb="8" eb="10">
      <t>ユウショウ</t>
    </rPh>
    <phoneticPr fontId="3"/>
  </si>
  <si>
    <t>④着払いで返送</t>
    <rPh sb="1" eb="3">
      <t>チャクバラ</t>
    </rPh>
    <rPh sb="5" eb="7">
      <t>ヘンソウ</t>
    </rPh>
    <phoneticPr fontId="3"/>
  </si>
  <si>
    <t>申込日</t>
    <rPh sb="0" eb="1">
      <t>サル</t>
    </rPh>
    <rPh sb="1" eb="2">
      <t>コミ</t>
    </rPh>
    <rPh sb="2" eb="3">
      <t>ゲン</t>
    </rPh>
    <phoneticPr fontId="3"/>
  </si>
  <si>
    <t>⑤その他</t>
    <rPh sb="3" eb="4">
      <t>タ</t>
    </rPh>
    <phoneticPr fontId="3"/>
  </si>
  <si>
    <t>③その他 【設備貸出、BAA検査、SG検査、試験証明・報告発行になじまない依頼】</t>
    <rPh sb="6" eb="8">
      <t>セツビ</t>
    </rPh>
    <rPh sb="8" eb="9">
      <t>カ</t>
    </rPh>
    <rPh sb="9" eb="10">
      <t>ダ</t>
    </rPh>
    <phoneticPr fontId="3"/>
  </si>
  <si>
    <t>試験区分</t>
    <rPh sb="0" eb="4">
      <t>シケンクブン</t>
    </rPh>
    <phoneticPr fontId="3"/>
  </si>
  <si>
    <t>備考</t>
    <rPh sb="0" eb="2">
      <t>ビコウ</t>
    </rPh>
    <phoneticPr fontId="3"/>
  </si>
  <si>
    <t>納期予定</t>
    <rPh sb="0" eb="4">
      <t>ノウ</t>
    </rPh>
    <phoneticPr fontId="3"/>
  </si>
  <si>
    <t>概算見積金額</t>
    <rPh sb="0" eb="4">
      <t>ガイサンミテゥ</t>
    </rPh>
    <phoneticPr fontId="3"/>
  </si>
  <si>
    <t>管理主体</t>
    <rPh sb="0" eb="4">
      <t>カンリ</t>
    </rPh>
    <phoneticPr fontId="3"/>
  </si>
  <si>
    <t>署名</t>
    <rPh sb="0" eb="2">
      <t>ショメイ</t>
    </rPh>
    <phoneticPr fontId="3"/>
  </si>
  <si>
    <t>署名日</t>
    <rPh sb="0" eb="3">
      <t>ショメイビ</t>
    </rPh>
    <phoneticPr fontId="3"/>
  </si>
  <si>
    <t>印</t>
    <rPh sb="0" eb="1">
      <t>イン</t>
    </rPh>
    <phoneticPr fontId="3"/>
  </si>
  <si>
    <t>内容をご確認いただき、試験確認書への署名をもって同意とみなします。
ご署名・ご捺印の上、本用紙を電子メールまたはFAXにてご返送ください。</t>
    <rPh sb="0" eb="2">
      <t>ナイヨウ</t>
    </rPh>
    <rPh sb="4" eb="6">
      <t>カクニン</t>
    </rPh>
    <rPh sb="11" eb="16">
      <t>シケンカクニンショ</t>
    </rPh>
    <rPh sb="18" eb="20">
      <t>ショメイ</t>
    </rPh>
    <rPh sb="24" eb="26">
      <t>ドウイ</t>
    </rPh>
    <rPh sb="35" eb="37">
      <t>ショメイ</t>
    </rPh>
    <rPh sb="39" eb="41">
      <t>ナツイン</t>
    </rPh>
    <rPh sb="42" eb="43">
      <t>ウエ</t>
    </rPh>
    <rPh sb="44" eb="45">
      <t>ホン</t>
    </rPh>
    <rPh sb="45" eb="47">
      <t>ヨウシ</t>
    </rPh>
    <rPh sb="48" eb="50">
      <t>デンシ</t>
    </rPh>
    <rPh sb="62" eb="64">
      <t>ヘンソウ</t>
    </rPh>
    <phoneticPr fontId="3"/>
  </si>
  <si>
    <t>ラボラトリ
マネジメント</t>
    <phoneticPr fontId="3"/>
  </si>
  <si>
    <t>②試験生データの提供、又は口頭での結果報告のみ希望する。</t>
    <phoneticPr fontId="3"/>
  </si>
  <si>
    <r>
      <t>①試験証明書を希望する</t>
    </r>
    <r>
      <rPr>
        <sz val="6"/>
        <rFont val="ＭＳ Ｐゴシック"/>
        <family val="3"/>
        <charset val="128"/>
      </rPr>
      <t>【注：当所が依頼内容により意見及び解釈を必要と判断した場合は試験報告書となる。】</t>
    </r>
    <phoneticPr fontId="3"/>
  </si>
  <si>
    <t>太字枠内の青色欄に記入</t>
    <rPh sb="0" eb="4">
      <t>フトジワクナイ</t>
    </rPh>
    <rPh sb="5" eb="7">
      <t>アオイロ</t>
    </rPh>
    <rPh sb="7" eb="8">
      <t>ラン</t>
    </rPh>
    <rPh sb="9" eb="11">
      <t>キニュウ</t>
    </rPh>
    <phoneticPr fontId="3"/>
  </si>
  <si>
    <t>担当者名</t>
    <rPh sb="0" eb="4">
      <t>タントウシャメイ</t>
    </rPh>
    <phoneticPr fontId="3"/>
  </si>
  <si>
    <t>2ページ目（試験品が2つ以上の場合使用）</t>
    <rPh sb="4" eb="5">
      <t>メ</t>
    </rPh>
    <rPh sb="6" eb="9">
      <t>シケンヒン</t>
    </rPh>
    <rPh sb="12" eb="14">
      <t>イジョウ</t>
    </rPh>
    <rPh sb="15" eb="17">
      <t>バアイ</t>
    </rPh>
    <rPh sb="17" eb="19">
      <t>シヨウ</t>
    </rPh>
    <phoneticPr fontId="3"/>
  </si>
  <si>
    <t>1
1</t>
    <phoneticPr fontId="3"/>
  </si>
  <si>
    <t>1
1
1</t>
    <phoneticPr fontId="3"/>
  </si>
  <si>
    <t>備考：</t>
    <rPh sb="0" eb="2">
      <t>ビコウ</t>
    </rPh>
    <phoneticPr fontId="3"/>
  </si>
  <si>
    <t>試験確認書（規定試験）</t>
    <rPh sb="0" eb="2">
      <t>シケン</t>
    </rPh>
    <rPh sb="2" eb="5">
      <t>カクニンショ</t>
    </rPh>
    <rPh sb="6" eb="10">
      <t>キテイシケン</t>
    </rPh>
    <phoneticPr fontId="3"/>
  </si>
  <si>
    <t>※当所の試験証明書では適合性の表明を行いません。</t>
    <rPh sb="1" eb="2">
      <t>トウ</t>
    </rPh>
    <rPh sb="2" eb="3">
      <t>トコロ</t>
    </rPh>
    <rPh sb="4" eb="9">
      <t>シケンショウメイショ</t>
    </rPh>
    <rPh sb="11" eb="13">
      <t>テキゴウ</t>
    </rPh>
    <rPh sb="13" eb="14">
      <t>セイ</t>
    </rPh>
    <rPh sb="15" eb="17">
      <t>ヒョウメイ</t>
    </rPh>
    <rPh sb="18" eb="19">
      <t>オコナ</t>
    </rPh>
    <phoneticPr fontId="3"/>
  </si>
  <si>
    <t>証明書</t>
    <rPh sb="0" eb="3">
      <t>ショウメイショ</t>
    </rPh>
    <phoneticPr fontId="3"/>
  </si>
  <si>
    <r>
      <t>試験証明書を希望する</t>
    </r>
    <r>
      <rPr>
        <sz val="6"/>
        <rFont val="ＭＳ Ｐゴシック"/>
        <family val="3"/>
        <charset val="128"/>
      </rPr>
      <t>【注：当所が依頼内容により意見及び解釈を必要と判断した場合は試験報告書となる。】</t>
    </r>
    <phoneticPr fontId="3"/>
  </si>
  <si>
    <t>試験生データの提供、又は口頭での結果報告のみ希望する。</t>
    <phoneticPr fontId="3"/>
  </si>
  <si>
    <t>↓番号選択</t>
    <rPh sb="1" eb="3">
      <t>バンゴウ</t>
    </rPh>
    <rPh sb="3" eb="5">
      <t>センタク</t>
    </rPh>
    <phoneticPr fontId="3"/>
  </si>
  <si>
    <t>来所引取（保管期間1カ月）</t>
  </si>
  <si>
    <t>当日持ち帰り</t>
  </si>
  <si>
    <t>技研で廃棄（有償）</t>
    <rPh sb="6" eb="8">
      <t>ユウショウ</t>
    </rPh>
    <phoneticPr fontId="3"/>
  </si>
  <si>
    <t>着払いで返送</t>
  </si>
  <si>
    <t>その他</t>
  </si>
  <si>
    <r>
      <t>試験確認書</t>
    </r>
    <r>
      <rPr>
        <sz val="12"/>
        <rFont val="ＭＳ ゴシック"/>
        <family val="3"/>
        <charset val="128"/>
      </rPr>
      <t>（規定以外の試験）</t>
    </r>
    <rPh sb="0" eb="2">
      <t>シケン</t>
    </rPh>
    <rPh sb="2" eb="5">
      <t>カクニンショ</t>
    </rPh>
    <rPh sb="6" eb="8">
      <t>キテイ</t>
    </rPh>
    <rPh sb="8" eb="10">
      <t>イガイ</t>
    </rPh>
    <rPh sb="11" eb="13">
      <t>シケン</t>
    </rPh>
    <phoneticPr fontId="3"/>
  </si>
  <si>
    <t>↓試験No
（半角数字）</t>
    <rPh sb="1" eb="3">
      <t>シケン</t>
    </rPh>
    <rPh sb="7" eb="11">
      <t>ハンカクスウジ</t>
    </rPh>
    <phoneticPr fontId="3"/>
  </si>
  <si>
    <t>↓試験数
（半角数字）</t>
    <rPh sb="1" eb="4">
      <t>シケンスウ</t>
    </rPh>
    <rPh sb="6" eb="10">
      <t>ハンカクスウジ</t>
    </rPh>
    <phoneticPr fontId="3"/>
  </si>
  <si>
    <t>項目</t>
    <rPh sb="0" eb="2">
      <t>コウモク</t>
    </rPh>
    <phoneticPr fontId="3"/>
  </si>
  <si>
    <t>4.1 主要寸法</t>
    <rPh sb="4" eb="8">
      <t>シュヨウスンポウ</t>
    </rPh>
    <phoneticPr fontId="45"/>
  </si>
  <si>
    <t>5.1 一般</t>
    <rPh sb="4" eb="6">
      <t>イッパン</t>
    </rPh>
    <phoneticPr fontId="45"/>
  </si>
  <si>
    <t>5.1.1 先鋭部</t>
    <rPh sb="6" eb="9">
      <t>センエイブ</t>
    </rPh>
    <phoneticPr fontId="45"/>
  </si>
  <si>
    <t>5.1.2 突起物</t>
    <rPh sb="6" eb="9">
      <t>トッキブツ</t>
    </rPh>
    <phoneticPr fontId="45"/>
  </si>
  <si>
    <t>5.1.3 ケーブル</t>
    <phoneticPr fontId="52"/>
  </si>
  <si>
    <t>5.1.4 締結部品の安全性及び強度</t>
    <rPh sb="6" eb="10">
      <t>テイケツブヒン</t>
    </rPh>
    <rPh sb="11" eb="14">
      <t>アンゼンセイ</t>
    </rPh>
    <rPh sb="14" eb="15">
      <t>オヨ</t>
    </rPh>
    <rPh sb="16" eb="18">
      <t>キョウド</t>
    </rPh>
    <phoneticPr fontId="45"/>
  </si>
  <si>
    <t>1ねじあたりの手数料</t>
  </si>
  <si>
    <t>5.1.6 合成樹脂製部品の低温衝撃強度</t>
    <rPh sb="6" eb="11">
      <t>ゴウセイジュシセイ</t>
    </rPh>
    <rPh sb="11" eb="13">
      <t>ブヒン</t>
    </rPh>
    <rPh sb="14" eb="16">
      <t>テイオン</t>
    </rPh>
    <rPh sb="16" eb="18">
      <t>ショウゲキ</t>
    </rPh>
    <rPh sb="18" eb="20">
      <t>キョウド</t>
    </rPh>
    <phoneticPr fontId="45"/>
  </si>
  <si>
    <t>対応不可</t>
  </si>
  <si>
    <t>対応不可</t>
    <rPh sb="0" eb="2">
      <t>タイオウ</t>
    </rPh>
    <rPh sb="2" eb="4">
      <t>フカ</t>
    </rPh>
    <phoneticPr fontId="4"/>
  </si>
  <si>
    <t>5.2 制動装置</t>
    <rPh sb="4" eb="8">
      <t>セイドウソウチ</t>
    </rPh>
    <phoneticPr fontId="45"/>
  </si>
  <si>
    <t>5.2.1 ブレーキシステム</t>
  </si>
  <si>
    <t>5.2.2 手動ブレーキ</t>
    <rPh sb="6" eb="8">
      <t>シュドウ</t>
    </rPh>
    <phoneticPr fontId="45"/>
  </si>
  <si>
    <t>5.2.3 手動ブレーキの強度</t>
    <rPh sb="6" eb="8">
      <t>シュドウ</t>
    </rPh>
    <rPh sb="13" eb="15">
      <t>キョウド</t>
    </rPh>
    <phoneticPr fontId="45"/>
  </si>
  <si>
    <t>5.2.4 コースターブレーキハブ</t>
    <phoneticPr fontId="52"/>
  </si>
  <si>
    <t>5.2.5 制動性能（走路）</t>
    <rPh sb="6" eb="10">
      <t>セイドウセイノウ</t>
    </rPh>
    <rPh sb="11" eb="13">
      <t>ソウロ</t>
    </rPh>
    <phoneticPr fontId="45"/>
  </si>
  <si>
    <t>5.2.5 制動性能（試験機）</t>
    <rPh sb="6" eb="10">
      <t>セイドウセイノウ</t>
    </rPh>
    <rPh sb="11" eb="14">
      <t>シケンキ</t>
    </rPh>
    <phoneticPr fontId="45"/>
  </si>
  <si>
    <t>5.2.6 ブレーキの耐熱性</t>
    <rPh sb="11" eb="14">
      <t>タイネツセイ</t>
    </rPh>
    <phoneticPr fontId="45"/>
  </si>
  <si>
    <t>5.3 操舵装置</t>
    <rPh sb="4" eb="8">
      <t>ソウダソウチ</t>
    </rPh>
    <phoneticPr fontId="45"/>
  </si>
  <si>
    <t>5.3.1 操だ（舵）安定性</t>
    <rPh sb="6" eb="7">
      <t>ソウ</t>
    </rPh>
    <rPh sb="9" eb="10">
      <t>カジ</t>
    </rPh>
    <rPh sb="11" eb="13">
      <t>アンテイ</t>
    </rPh>
    <rPh sb="13" eb="14">
      <t>セイ</t>
    </rPh>
    <phoneticPr fontId="45"/>
  </si>
  <si>
    <t>5.3.2 ハンドル</t>
  </si>
  <si>
    <t>5.4 車体部</t>
    <rPh sb="4" eb="6">
      <t>シャタイ</t>
    </rPh>
    <rPh sb="6" eb="7">
      <t>ブ</t>
    </rPh>
    <phoneticPr fontId="45"/>
  </si>
  <si>
    <t>5.4.1.3 サスペンションフレームの要求事項</t>
  </si>
  <si>
    <t>5.5 走行装置</t>
  </si>
  <si>
    <t>5.5.1 車輪</t>
    <phoneticPr fontId="52"/>
  </si>
  <si>
    <t>5.5.1.1 車輪の振れ</t>
  </si>
  <si>
    <t>5.5.1.2 タイヤクリアランス</t>
  </si>
  <si>
    <t>5.5.2 クイックリリース</t>
    <phoneticPr fontId="52"/>
  </si>
  <si>
    <t>5.5.3 リム，タイヤ，チューブ及び車輪の消費者向け情報</t>
    <phoneticPr fontId="52"/>
  </si>
  <si>
    <t>5.5.3.2 表示空気圧</t>
  </si>
  <si>
    <t>5.5.3.3 タイヤとリムとのかん合強度</t>
  </si>
  <si>
    <t>5.5.3.5 リムの摩耗</t>
  </si>
  <si>
    <t>5.5.3.6 繊維強化樹脂製車輪の耐熱性</t>
  </si>
  <si>
    <t>5.6 駆動装置</t>
  </si>
  <si>
    <t>5.6.1 ペダル踏面</t>
  </si>
  <si>
    <t>5.6.2 ペダルクリアランス</t>
  </si>
  <si>
    <t>a) ペダル接地角</t>
  </si>
  <si>
    <t>5.6.3 駆動システムの強度</t>
  </si>
  <si>
    <t>a) チェーン駆動</t>
  </si>
  <si>
    <t>b) 歯付きベルト駆動</t>
  </si>
  <si>
    <t>5.6.4 ギアクランクの強度及び耐久性</t>
    <phoneticPr fontId="52"/>
  </si>
  <si>
    <t>5.6.4.5 クランクアセンブリの疲労強度</t>
  </si>
  <si>
    <t>5.6.5 ペダルの強度及び耐久性</t>
  </si>
  <si>
    <t>5.6.5.1 ペダルの強度</t>
  </si>
  <si>
    <t>5.6.5.2 ペダル先端部の強度</t>
  </si>
  <si>
    <t>5.6.5.3 ペダルの衝撃強度</t>
  </si>
  <si>
    <t>5.6.5.4 ペダルの疲労強度</t>
  </si>
  <si>
    <t>5.6.6 チェーン又は歯付きベルトの強度</t>
  </si>
  <si>
    <t>b) 歯付きベルト 1) 引張強度</t>
  </si>
  <si>
    <t>b) 歯付きベルト 2) 耐油性</t>
  </si>
  <si>
    <t>b) 歯付きベルト 3) 耐水性</t>
  </si>
  <si>
    <t>b) 歯付きベルト 4) 耐温度性</t>
  </si>
  <si>
    <t>b) 歯付きベルト 5) 連続駆動耐久性</t>
  </si>
  <si>
    <t>5.7 座席装置</t>
  </si>
  <si>
    <t>5.7.1 サドルの寸法</t>
  </si>
  <si>
    <t>5.7.2 シートポストのはめ合わせ限界標識</t>
  </si>
  <si>
    <t>5.7.3 サドル及びシートポストの強度及び耐久性</t>
  </si>
  <si>
    <t>5.7.3.1 サドルとシートポストとの固定強度</t>
  </si>
  <si>
    <t>5.7.3.3 サドル及びシートポストの疲労強度</t>
  </si>
  <si>
    <t>5.8 保護装置</t>
  </si>
  <si>
    <t>5.8.1 チェーン又は歯付きベルトの保護装置</t>
  </si>
  <si>
    <t>5.8.1.1 一般</t>
  </si>
  <si>
    <t>5.8.2 回転中の車輪の保護</t>
  </si>
  <si>
    <t>5.8.3 前泥よけ</t>
    <rPh sb="7" eb="8">
      <t>ドロ</t>
    </rPh>
    <phoneticPr fontId="52"/>
  </si>
  <si>
    <t>5.9 停立装置</t>
  </si>
  <si>
    <t>JIS D 9453:2013</t>
  </si>
  <si>
    <t>繰返し疲労性</t>
  </si>
  <si>
    <t>両立スタンドの静的強度</t>
  </si>
  <si>
    <t>5.10 積載装置</t>
  </si>
  <si>
    <t>5.10.1 リアキャリヤ（ラゲッジキャリア）
JIS D 9453</t>
    <phoneticPr fontId="52"/>
  </si>
  <si>
    <t>耐温度性　耐高温性</t>
  </si>
  <si>
    <t>耐温度性　耐低温性</t>
  </si>
  <si>
    <t>耐温度性　低温耐衝撃性</t>
  </si>
  <si>
    <t>静的強度　垂直方向</t>
  </si>
  <si>
    <t>静的強度　側方</t>
  </si>
  <si>
    <t>動的強度　垂直方向</t>
  </si>
  <si>
    <t>動的強度　側方</t>
  </si>
  <si>
    <t>5.10.2 リアキャリヤ及びフレームの取付け強度</t>
    <phoneticPr fontId="52"/>
  </si>
  <si>
    <t>5.11 照明装置及びリフレックスリフレクター</t>
    <phoneticPr fontId="52"/>
  </si>
  <si>
    <t>5.11.1 照明装置</t>
  </si>
  <si>
    <t>5.11.2 リフレックスリフレクター</t>
    <phoneticPr fontId="52"/>
  </si>
  <si>
    <t>5.12 警音装置</t>
  </si>
  <si>
    <t>5.13 附属装置</t>
  </si>
  <si>
    <t>5.14 完成車の路上試験</t>
  </si>
  <si>
    <t>6 外観</t>
  </si>
  <si>
    <t>8.1 製品の表示</t>
  </si>
  <si>
    <t>a) 製造業者名又はその略号</t>
  </si>
  <si>
    <t>b) 車体番号</t>
  </si>
  <si>
    <t>8.2 リヤキャリヤに関する表示</t>
  </si>
  <si>
    <t>8.3 表示の耐久性</t>
  </si>
  <si>
    <t>9 取扱説明書</t>
  </si>
  <si>
    <t>10 商品選択上の情報</t>
  </si>
  <si>
    <t>その他の自転車試験</t>
    <rPh sb="2" eb="3">
      <t>タ</t>
    </rPh>
    <rPh sb="4" eb="9">
      <t>ジテンシャシケン</t>
    </rPh>
    <phoneticPr fontId="45"/>
  </si>
  <si>
    <t>制動性能（制動距離）</t>
  </si>
  <si>
    <t>耐久性</t>
    <rPh sb="0" eb="3">
      <t>タイキュウセイ</t>
    </rPh>
    <phoneticPr fontId="45"/>
  </si>
  <si>
    <t>電動アシスト自転車（JIS D 9115）</t>
    <rPh sb="0" eb="2">
      <t>デンドウ</t>
    </rPh>
    <rPh sb="6" eb="9">
      <t>ジテンシャ</t>
    </rPh>
    <phoneticPr fontId="45"/>
  </si>
  <si>
    <t>一般用自転車</t>
    <rPh sb="0" eb="3">
      <t>イッッパンヨウ</t>
    </rPh>
    <rPh sb="3" eb="6">
      <t>ジテンシャ</t>
    </rPh>
    <phoneticPr fontId="45"/>
  </si>
  <si>
    <t>幼児2人同乗用自転車</t>
    <rPh sb="0" eb="2">
      <t>ヨウジ</t>
    </rPh>
    <rPh sb="2" eb="4">
      <t>フタリ</t>
    </rPh>
    <rPh sb="4" eb="6">
      <t>ドウジョウ</t>
    </rPh>
    <rPh sb="6" eb="7">
      <t>ヨウ</t>
    </rPh>
    <rPh sb="7" eb="10">
      <t>ジテンシャ</t>
    </rPh>
    <phoneticPr fontId="45"/>
  </si>
  <si>
    <t>幼児用自転車</t>
    <rPh sb="0" eb="6">
      <t>ヨウジヨウジテンシャ</t>
    </rPh>
    <phoneticPr fontId="45"/>
  </si>
  <si>
    <t>BAA自転車安全基準</t>
    <rPh sb="3" eb="6">
      <t>ジテンシャ</t>
    </rPh>
    <rPh sb="6" eb="10">
      <t>アンゼンキジュン</t>
    </rPh>
    <phoneticPr fontId="45"/>
  </si>
  <si>
    <t>ハブ</t>
  </si>
  <si>
    <t>ハブの回転摩耗試験</t>
  </si>
  <si>
    <t>車輪</t>
    <rPh sb="0" eb="2">
      <t>シャリン</t>
    </rPh>
    <phoneticPr fontId="45"/>
  </si>
  <si>
    <t>同上</t>
    <rPh sb="0" eb="2">
      <t>ドウジョウ</t>
    </rPh>
    <phoneticPr fontId="45"/>
  </si>
  <si>
    <t>スポーク</t>
  </si>
  <si>
    <t>スポークの切断強度試験</t>
  </si>
  <si>
    <t>チェーン引き</t>
  </si>
  <si>
    <t>チェーン引きの破断強度試験</t>
  </si>
  <si>
    <t>ワイヤ錠、チェーン錠</t>
  </si>
  <si>
    <t>ワイヤ錠、チェーン錠の引張強度試験</t>
  </si>
  <si>
    <t>灯火装置</t>
    <rPh sb="0" eb="2">
      <t>トウカ</t>
    </rPh>
    <rPh sb="2" eb="4">
      <t>ソウチ</t>
    </rPh>
    <phoneticPr fontId="45"/>
  </si>
  <si>
    <t>自転車用幼児座席(SG基準)</t>
    <rPh sb="0" eb="3">
      <t>ジテンシャ</t>
    </rPh>
    <rPh sb="3" eb="4">
      <t>ヨウ</t>
    </rPh>
    <rPh sb="4" eb="6">
      <t>ヨウジ</t>
    </rPh>
    <rPh sb="6" eb="8">
      <t>ザセキ</t>
    </rPh>
    <rPh sb="11" eb="13">
      <t>キジュン</t>
    </rPh>
    <phoneticPr fontId="45"/>
  </si>
  <si>
    <t>電動アシスト自転車その他</t>
    <rPh sb="0" eb="2">
      <t>デンドウ</t>
    </rPh>
    <rPh sb="6" eb="9">
      <t>ジテンシャ</t>
    </rPh>
    <rPh sb="11" eb="12">
      <t>タ</t>
    </rPh>
    <phoneticPr fontId="52"/>
  </si>
  <si>
    <t>R200法による航続距離</t>
  </si>
  <si>
    <t>要相談</t>
    <rPh sb="0" eb="3">
      <t>ヨウソウダン</t>
    </rPh>
    <phoneticPr fontId="4"/>
  </si>
  <si>
    <t>その他の試験</t>
    <rPh sb="2" eb="3">
      <t>タ</t>
    </rPh>
    <rPh sb="4" eb="6">
      <t>シケン</t>
    </rPh>
    <phoneticPr fontId="45"/>
  </si>
  <si>
    <t>動的応力測定</t>
    <rPh sb="0" eb="2">
      <t>ドウテキ</t>
    </rPh>
    <phoneticPr fontId="45"/>
  </si>
  <si>
    <t>応力測定などデータロガー使用のみ</t>
    <rPh sb="12" eb="14">
      <t>シヨウ</t>
    </rPh>
    <phoneticPr fontId="45"/>
  </si>
  <si>
    <t>静荷重試験</t>
  </si>
  <si>
    <t>荷重落下衝撃試験</t>
    <rPh sb="0" eb="2">
      <t>カジュウ</t>
    </rPh>
    <phoneticPr fontId="45"/>
  </si>
  <si>
    <t>振動試験</t>
  </si>
  <si>
    <t>ロックウェル硬さ</t>
    <rPh sb="6" eb="7">
      <t>カタ</t>
    </rPh>
    <phoneticPr fontId="45"/>
  </si>
  <si>
    <t>オートグラフ （通常）</t>
    <rPh sb="8" eb="10">
      <t>ツウジョウ</t>
    </rPh>
    <phoneticPr fontId="45"/>
  </si>
  <si>
    <t>オートグラフ  （難）</t>
  </si>
  <si>
    <t>原因究明調査</t>
    <rPh sb="0" eb="2">
      <t>ゲンイン</t>
    </rPh>
    <rPh sb="2" eb="4">
      <t>キュウメイ</t>
    </rPh>
    <rPh sb="4" eb="6">
      <t>チョウサ</t>
    </rPh>
    <phoneticPr fontId="45"/>
  </si>
  <si>
    <t>電子顕微鏡写真撮影</t>
  </si>
  <si>
    <t>電顕観察試料調整</t>
  </si>
  <si>
    <t>非破壊検査（超音波）</t>
    <rPh sb="0" eb="3">
      <t>ヒハカイ</t>
    </rPh>
    <rPh sb="3" eb="5">
      <t>ケンサ</t>
    </rPh>
    <rPh sb="6" eb="9">
      <t>チョウオンパ</t>
    </rPh>
    <phoneticPr fontId="45"/>
  </si>
  <si>
    <t>超音波厚さ測定</t>
    <rPh sb="0" eb="3">
      <t>チョウオンパ</t>
    </rPh>
    <rPh sb="3" eb="4">
      <t>アツ</t>
    </rPh>
    <rPh sb="5" eb="7">
      <t>ソクテイ</t>
    </rPh>
    <phoneticPr fontId="45"/>
  </si>
  <si>
    <t>EDX定性分析</t>
    <rPh sb="3" eb="5">
      <t>テイセイ</t>
    </rPh>
    <rPh sb="5" eb="7">
      <t>ブンセキ</t>
    </rPh>
    <phoneticPr fontId="45"/>
  </si>
  <si>
    <t>トルクレンチ調整</t>
  </si>
  <si>
    <t>マイクロスコープによるマクロ観察</t>
    <rPh sb="14" eb="16">
      <t>カンサツ</t>
    </rPh>
    <phoneticPr fontId="45"/>
  </si>
  <si>
    <t>3D形状測定（形状、うねり、粗さ）</t>
    <rPh sb="2" eb="6">
      <t>ケイジョウソクテイ</t>
    </rPh>
    <rPh sb="7" eb="9">
      <t>ケイジョウ</t>
    </rPh>
    <rPh sb="14" eb="15">
      <t>アラ</t>
    </rPh>
    <phoneticPr fontId="45"/>
  </si>
  <si>
    <t>シャーシダイナモメータ使用</t>
    <rPh sb="11" eb="13">
      <t>シヨウ</t>
    </rPh>
    <phoneticPr fontId="45"/>
  </si>
  <si>
    <t>試験機使用</t>
    <rPh sb="0" eb="3">
      <t>シケンキ</t>
    </rPh>
    <rPh sb="3" eb="5">
      <t>シヨウ</t>
    </rPh>
    <phoneticPr fontId="52"/>
  </si>
  <si>
    <t>疲労試験追加10万回</t>
    <rPh sb="0" eb="4">
      <t>ヒロウシケン</t>
    </rPh>
    <rPh sb="4" eb="6">
      <t>ツイカ</t>
    </rPh>
    <rPh sb="8" eb="10">
      <t>マンカイ</t>
    </rPh>
    <phoneticPr fontId="52"/>
  </si>
  <si>
    <t>疲労試験追加2万回</t>
    <rPh sb="0" eb="4">
      <t>ヒロウシケン</t>
    </rPh>
    <rPh sb="4" eb="6">
      <t>ツイカ</t>
    </rPh>
    <rPh sb="7" eb="9">
      <t>マンカイ</t>
    </rPh>
    <phoneticPr fontId="52"/>
  </si>
  <si>
    <t>疲労試験追加1万回</t>
    <rPh sb="0" eb="4">
      <t>ヒロウシケン</t>
    </rPh>
    <rPh sb="4" eb="6">
      <t>ツイカ</t>
    </rPh>
    <rPh sb="7" eb="9">
      <t>マンカイ</t>
    </rPh>
    <phoneticPr fontId="52"/>
  </si>
  <si>
    <t>7.1.2 駆動出力管理</t>
    <rPh sb="6" eb="8">
      <t>クドウ</t>
    </rPh>
    <rPh sb="8" eb="10">
      <t>シュツリョク</t>
    </rPh>
    <rPh sb="10" eb="12">
      <t>カンリ</t>
    </rPh>
    <phoneticPr fontId="45"/>
  </si>
  <si>
    <t>8.2.2 パワーアシスト時の最高速度</t>
    <rPh sb="13" eb="14">
      <t>ジ</t>
    </rPh>
    <rPh sb="15" eb="19">
      <t>サイコウソクド</t>
    </rPh>
    <phoneticPr fontId="45"/>
  </si>
  <si>
    <t>12.2.1.2 静荷重試験－デッキ／フレーム</t>
    <rPh sb="9" eb="12">
      <t>セイカジュウ</t>
    </rPh>
    <rPh sb="12" eb="14">
      <t>シケン</t>
    </rPh>
    <phoneticPr fontId="45"/>
  </si>
  <si>
    <t>12.2.2.1 ハンドルバー及びステアリングコラム－曲げ試験（後方、前方、上方）</t>
    <rPh sb="15" eb="16">
      <t>オヨ</t>
    </rPh>
    <rPh sb="27" eb="28">
      <t>マ</t>
    </rPh>
    <rPh sb="29" eb="31">
      <t>シケン</t>
    </rPh>
    <rPh sb="32" eb="34">
      <t>コウホウ</t>
    </rPh>
    <rPh sb="35" eb="37">
      <t>ゼンポウ</t>
    </rPh>
    <rPh sb="38" eb="39">
      <t>ウエ</t>
    </rPh>
    <rPh sb="39" eb="40">
      <t>ホウ</t>
    </rPh>
    <phoneticPr fontId="45"/>
  </si>
  <si>
    <t>12.2.2.2 ハンドルバー及びステアリングコラム－垂直荷重試験</t>
    <rPh sb="15" eb="16">
      <t>オヨ</t>
    </rPh>
    <rPh sb="27" eb="29">
      <t>スイチョク</t>
    </rPh>
    <rPh sb="29" eb="33">
      <t>カジュウシケン</t>
    </rPh>
    <phoneticPr fontId="45"/>
  </si>
  <si>
    <t>12.2.2.3 ハンドルバー及びステアリングコラム－トルク試験</t>
    <rPh sb="15" eb="16">
      <t>オヨ</t>
    </rPh>
    <rPh sb="30" eb="32">
      <t>シケン</t>
    </rPh>
    <phoneticPr fontId="45"/>
  </si>
  <si>
    <t>12.2.2.4 ハンドルバーグリップ及びプラグ</t>
    <rPh sb="19" eb="20">
      <t>オヨ</t>
    </rPh>
    <phoneticPr fontId="45"/>
  </si>
  <si>
    <t>12.3.2 前方衝撃耐性試験</t>
    <rPh sb="7" eb="9">
      <t>ゼンポウ</t>
    </rPh>
    <rPh sb="9" eb="11">
      <t>ショウゲキ</t>
    </rPh>
    <rPh sb="11" eb="13">
      <t>タイセイ</t>
    </rPh>
    <rPh sb="13" eb="15">
      <t>シケン</t>
    </rPh>
    <phoneticPr fontId="45"/>
  </si>
  <si>
    <t>12.4.3 疲労試験（動的）</t>
    <rPh sb="7" eb="11">
      <t>ヒロウシケン</t>
    </rPh>
    <rPh sb="12" eb="14">
      <t>ドウテキ</t>
    </rPh>
    <phoneticPr fontId="45"/>
  </si>
  <si>
    <t>15.4.2 制動性能</t>
    <rPh sb="7" eb="11">
      <t>セイドウセイノウ</t>
    </rPh>
    <phoneticPr fontId="45"/>
  </si>
  <si>
    <t>その他の経費</t>
  </si>
  <si>
    <t>労務費（試験前準備）</t>
    <rPh sb="0" eb="3">
      <t>ロウムヒ</t>
    </rPh>
    <rPh sb="6" eb="7">
      <t>マエ</t>
    </rPh>
    <phoneticPr fontId="45"/>
  </si>
  <si>
    <t>労務費（試験後整理）</t>
    <rPh sb="0" eb="3">
      <t>ロウムヒ</t>
    </rPh>
    <rPh sb="4" eb="6">
      <t>シケン</t>
    </rPh>
    <rPh sb="6" eb="7">
      <t>ゴ</t>
    </rPh>
    <rPh sb="7" eb="9">
      <t>セイリ</t>
    </rPh>
    <phoneticPr fontId="45"/>
  </si>
  <si>
    <t>立会試験（追加請求）</t>
  </si>
  <si>
    <t>30分未満の試験立会は無料、30分経過以降手数料発生</t>
    <rPh sb="2" eb="3">
      <t>フン</t>
    </rPh>
    <rPh sb="3" eb="5">
      <t>ミマン</t>
    </rPh>
    <rPh sb="6" eb="8">
      <t>シケン</t>
    </rPh>
    <rPh sb="8" eb="10">
      <t>タチアイ</t>
    </rPh>
    <rPh sb="11" eb="13">
      <t>ムリョウ</t>
    </rPh>
    <rPh sb="16" eb="17">
      <t>フン</t>
    </rPh>
    <rPh sb="17" eb="19">
      <t>ケイカ</t>
    </rPh>
    <rPh sb="19" eb="21">
      <t>イコウ</t>
    </rPh>
    <rPh sb="21" eb="24">
      <t>テスウリョウ</t>
    </rPh>
    <rPh sb="24" eb="26">
      <t>ハッセイ</t>
    </rPh>
    <phoneticPr fontId="52"/>
  </si>
  <si>
    <t>試験証明書／試験報告書</t>
  </si>
  <si>
    <t>出張指導料</t>
  </si>
  <si>
    <t>研修指導料</t>
  </si>
  <si>
    <t>5.2.4 コースターブレーキハブ</t>
  </si>
  <si>
    <t>5.5.1 車輪</t>
  </si>
  <si>
    <t>5.5.3 リム，タイヤ，チューブ及び車輪の消費者向け情報</t>
  </si>
  <si>
    <t>5.6.4 ギアクランクの強度及び耐久性</t>
  </si>
  <si>
    <t>5.10.1 リアキャリヤ（ラゲッジキャリア）
JIS D 9453</t>
  </si>
  <si>
    <t>5.11 照明装置及びリフレックスリフレクター</t>
  </si>
  <si>
    <t>5.11.2 リフレックスリフレクター</t>
  </si>
  <si>
    <t>電動キックボード(EN 17128:2020)</t>
    <rPh sb="0" eb="2">
      <t>デンドウ</t>
    </rPh>
    <phoneticPr fontId="45"/>
  </si>
  <si>
    <t>税別</t>
    <rPh sb="0" eb="2">
      <t>ゼイベツ</t>
    </rPh>
    <phoneticPr fontId="3"/>
  </si>
  <si>
    <t>税込</t>
    <rPh sb="0" eb="2">
      <t>ゼイコ</t>
    </rPh>
    <phoneticPr fontId="3"/>
  </si>
  <si>
    <t>備考</t>
    <rPh sb="0" eb="2">
      <t>ビコウ</t>
    </rPh>
    <phoneticPr fontId="3"/>
  </si>
  <si>
    <t>5.4.1 フレーム</t>
    <rPh sb="9" eb="10">
      <t>タイ</t>
    </rPh>
    <phoneticPr fontId="45"/>
  </si>
  <si>
    <t>5.4.2 フロントフォーク</t>
  </si>
  <si>
    <t>5.4.2 フロントフォーク</t>
    <phoneticPr fontId="3"/>
  </si>
  <si>
    <t>試験No</t>
    <rPh sb="0" eb="2">
      <t>シケン</t>
    </rPh>
    <phoneticPr fontId="15"/>
  </si>
  <si>
    <t>試験No検索用キーワード入力→</t>
    <rPh sb="0" eb="2">
      <t>シケン</t>
    </rPh>
    <rPh sb="4" eb="6">
      <t>ケンサク</t>
    </rPh>
    <rPh sb="6" eb="7">
      <t>ヨウ</t>
    </rPh>
    <rPh sb="12" eb="14">
      <t>ニュウリョク</t>
    </rPh>
    <phoneticPr fontId="3"/>
  </si>
  <si>
    <t>手数料（税込）</t>
    <rPh sb="0" eb="3">
      <t>テスウリョウ</t>
    </rPh>
    <rPh sb="4" eb="6">
      <t>ゼイコ</t>
    </rPh>
    <phoneticPr fontId="3"/>
  </si>
  <si>
    <t>JIS D 9313-6:2026 4.8.2</t>
  </si>
  <si>
    <t>JIS D 9313-7:2026 4.6</t>
  </si>
  <si>
    <t>JIS D 9313-1:2026 4.9.2</t>
  </si>
  <si>
    <t>JIS D 9313-1:2026 4.9.3</t>
  </si>
  <si>
    <t>JIS D 9313-1:2026 4.9.1</t>
  </si>
  <si>
    <t>JIS D 9313-2:2026 4.1</t>
  </si>
  <si>
    <t>JIS D 9313-2:2026 4.3</t>
  </si>
  <si>
    <t>JIS D 9313-2:2026 4.4</t>
  </si>
  <si>
    <t>JIS D 9313-2:2026 4.5</t>
  </si>
  <si>
    <t>JIS D 9313-2:2026 附属書JA</t>
    <rPh sb="13" eb="15">
      <t>フゾク</t>
    </rPh>
    <rPh sb="15" eb="16">
      <t xml:space="preserve">カク </t>
    </rPh>
    <phoneticPr fontId="3"/>
  </si>
  <si>
    <t>JIS D 9313-2:2026 4.6.3</t>
  </si>
  <si>
    <t>JIS D 9313-2:2026 4.6.3.8 c)</t>
  </si>
  <si>
    <t>JIS D 9313-2:2026 4.6.5</t>
  </si>
  <si>
    <t>JIS D 9313-2:2026 4.6.5.3</t>
  </si>
  <si>
    <t>JIS D 9313-2:2026 4.6.5.7 j)</t>
  </si>
  <si>
    <t>JIS D 9313-2:2026 4.6.5.7 i)</t>
  </si>
  <si>
    <t>JIS D 9313-2:2026 4.7</t>
  </si>
  <si>
    <t>JIS D 9313-2:2026 4.6.4</t>
  </si>
  <si>
    <t>JIS D 9313-3:2026 4.1.1</t>
  </si>
  <si>
    <t>JIS D 9313-3:2026 4.1.2</t>
  </si>
  <si>
    <t>ASTM F 2793-14:2023 9.2</t>
  </si>
  <si>
    <t>JIS D 9313-3:2026 4.2</t>
  </si>
  <si>
    <t>JIS D 9313-3:2026 4.3</t>
  </si>
  <si>
    <t>JIS D 9313-3:2026 4.4</t>
  </si>
  <si>
    <t>JIS D 9313-3:2026 4.5</t>
  </si>
  <si>
    <t>JIS D 9313-3:2026 4.6</t>
  </si>
  <si>
    <t>JIS D 9313-3:2026 4.7</t>
  </si>
  <si>
    <t>JIS D 9313-3:2026 4.8</t>
  </si>
  <si>
    <t>JIS D 9313-3:2026 4.10</t>
  </si>
  <si>
    <t>JIS D 9313-3:2026 4.9</t>
  </si>
  <si>
    <t>JIS D 9313-4:2026 4.1</t>
  </si>
  <si>
    <t>JIS D 9313-4:2026 4.2</t>
  </si>
  <si>
    <t>JIS D 9313-4:2026 4.3</t>
  </si>
  <si>
    <t>JIS D 9313-4:2026 4.4</t>
  </si>
  <si>
    <t>JIS D 9313-4:2026 4.5</t>
  </si>
  <si>
    <t>JIS D 9313-4:2026 4.6</t>
  </si>
  <si>
    <t>JIS D 9313-4:2026 5.1</t>
  </si>
  <si>
    <t>JIS D 9313-4:2026 5.2.1</t>
  </si>
  <si>
    <t>JIS D 9313-4:2026 5.2.2</t>
  </si>
  <si>
    <t>JIS D 9313-4:2026 5.3</t>
  </si>
  <si>
    <t>JIS D 9313-4:2026 5.4.1</t>
  </si>
  <si>
    <t>JIS D 9313-4:2026 5.4.2</t>
  </si>
  <si>
    <t>JIS D 9313-4:2026 5.4.3</t>
  </si>
  <si>
    <t>JIS D 9313-4:2026 5.5</t>
  </si>
  <si>
    <t>JIS D 9313-4:2026 5.6.2</t>
  </si>
  <si>
    <t>JIS D 9313-4:2026 5.6.3</t>
  </si>
  <si>
    <t>JIS D 9313-4:2026 5.6.4.1</t>
  </si>
  <si>
    <t>JIS D 9313-4:2026 5.6.4.2</t>
  </si>
  <si>
    <t>JIS D 9313-5:2026 4.1</t>
  </si>
  <si>
    <t>JIS D 9313-5:2026 4.2.1</t>
  </si>
  <si>
    <t>JIS D 9313-5:2026 4.2.2</t>
  </si>
  <si>
    <t>JIS D 9313-5:2026 4.3</t>
  </si>
  <si>
    <t>JIS D 9313-5:2026 4.4.1</t>
  </si>
  <si>
    <t>JIS D 9313-5:2026 4.4.2</t>
  </si>
  <si>
    <t>JIS D 9313-5:2026 4.9</t>
  </si>
  <si>
    <t>JIS D 9313-5:2026 4.5</t>
  </si>
  <si>
    <t>JIS D 9313-5:2026 4.6</t>
  </si>
  <si>
    <t>JIS D 9313-5:2026 4.7</t>
  </si>
  <si>
    <t>JIS D 9313-5:2026 4.8</t>
  </si>
  <si>
    <t>JIS D 9313-6:2026 4.1.1</t>
  </si>
  <si>
    <t>JIS D 9313-6:2026 4.1.2</t>
  </si>
  <si>
    <t>JIS D 9313-6:2026 4.2</t>
  </si>
  <si>
    <t>JIS D 9313-6:2026 4.3</t>
  </si>
  <si>
    <t>JIS D 9313-6:2026 4.4</t>
  </si>
  <si>
    <t>JIS D 9313-6:2026 4.5</t>
  </si>
  <si>
    <t>JIS D 9313-6:2026 4.6.1</t>
  </si>
  <si>
    <t>JIS D 9313-6:2026 4.6.2</t>
  </si>
  <si>
    <t>JIS D 9313-6:2026 4.7.1</t>
  </si>
  <si>
    <t>JIS D 9313-6:2026 4.7.2</t>
  </si>
  <si>
    <t>JIS D 9313-6:2026 4.8.1</t>
  </si>
  <si>
    <t>JIS D 9313-:2026 4.9</t>
  </si>
  <si>
    <t>JIS D 9417:2004 4.1</t>
  </si>
  <si>
    <t>JIS D 9417:2004 4.2</t>
  </si>
  <si>
    <t>JIS D 9417:2004 4.3</t>
  </si>
  <si>
    <t>JIS D 9313-6:2026 4.10.1 a)</t>
  </si>
  <si>
    <t>JIS D 9313-6:2026 4.10.1 b)</t>
  </si>
  <si>
    <t>JIS D 9313-6:2026 4.10.1 c)</t>
  </si>
  <si>
    <t>JIS D 9313-6:2026 4.10.2</t>
  </si>
  <si>
    <t>JIS D 9313-6:2026 4.10.3</t>
  </si>
  <si>
    <t>JIS D 9313-7:2026 4.2</t>
  </si>
  <si>
    <t>JIS D 9313-7:2026 4.3.1</t>
  </si>
  <si>
    <t>JIS D 9313-7:2026 4.3.2</t>
  </si>
  <si>
    <t>JIS D 9313-7:2026 4.4</t>
  </si>
  <si>
    <t>JIS D 9313-7:2026 4.5.2</t>
  </si>
  <si>
    <t>JIS D 9313-7:2026 4.5.3</t>
  </si>
  <si>
    <t>JIS D 9313-7:2026 4.5.4</t>
  </si>
  <si>
    <t>JIS D 9313-1:2026 4.6.1.1</t>
  </si>
  <si>
    <t>JIS D 9313-1:2026 4.6.1.2</t>
  </si>
  <si>
    <t>JIS D 9313-1:2026 4.6.2</t>
  </si>
  <si>
    <t>JIS D 9453:2013/ISO 11243:2023</t>
  </si>
  <si>
    <t>JIS D 9313-1:2026 4.10</t>
  </si>
  <si>
    <t>JIS D 9313-1:2026 4.7</t>
  </si>
  <si>
    <t>JIS D 9313-1:2026 附属書A</t>
    <rPh sb="18" eb="21">
      <t>フゾク</t>
    </rPh>
    <phoneticPr fontId="3"/>
  </si>
  <si>
    <t>JIS D 9115:2026 附属書B</t>
    <rPh sb="16" eb="19">
      <t>フゾク</t>
    </rPh>
    <phoneticPr fontId="3"/>
  </si>
  <si>
    <t>JIS D 9115:2026 附属書D</t>
    <rPh sb="16" eb="19">
      <t>フゾク</t>
    </rPh>
    <phoneticPr fontId="3"/>
  </si>
  <si>
    <t>JIS D 9115:2026 8.2</t>
  </si>
  <si>
    <t>JIS D 9302:2026 6.1.5</t>
  </si>
  <si>
    <t>JIS D 9302:2026 6.4.5.1</t>
  </si>
  <si>
    <t>JIS D 9302:2026 6.4.5.2</t>
  </si>
  <si>
    <t>JIS D 9313-5:2026 附属書A</t>
    <rPh sb="18" eb="21">
      <t>フゾク</t>
    </rPh>
    <phoneticPr fontId="3"/>
  </si>
  <si>
    <t>試験方法</t>
    <rPh sb="0" eb="4">
      <t>シケンホウホウ</t>
    </rPh>
    <phoneticPr fontId="3"/>
  </si>
  <si>
    <t>手数料（税別）</t>
    <rPh sb="0" eb="3">
      <t>テスウリョウ</t>
    </rPh>
    <rPh sb="4" eb="6">
      <t>ゼイベツ</t>
    </rPh>
    <phoneticPr fontId="3"/>
  </si>
  <si>
    <t>該当なし</t>
    <rPh sb="0" eb="2">
      <t>ガイトウ</t>
    </rPh>
    <phoneticPr fontId="3"/>
  </si>
  <si>
    <t>疲労試験追加5万回</t>
    <rPh sb="0" eb="4">
      <t>ヒロウシケン</t>
    </rPh>
    <rPh sb="4" eb="6">
      <t>ツイカ</t>
    </rPh>
    <rPh sb="7" eb="9">
      <t>マンカイ</t>
    </rPh>
    <phoneticPr fontId="52"/>
  </si>
  <si>
    <t>長さ、 幅、 サドル最大高さ</t>
    <rPh sb="0" eb="1">
      <t>ナガ</t>
    </rPh>
    <rPh sb="4" eb="5">
      <t>ハバ</t>
    </rPh>
    <rPh sb="10" eb="13">
      <t>サイダイタカ</t>
    </rPh>
    <phoneticPr fontId="2"/>
  </si>
  <si>
    <t>インナーケーブルエンドキャップの離脱力</t>
    <rPh sb="16" eb="19">
      <t>リダツリョク</t>
    </rPh>
    <phoneticPr fontId="2"/>
  </si>
  <si>
    <t>5.1.4.1 ねじの安全性</t>
    <rPh sb="11" eb="14">
      <t>アンゼンセイ</t>
    </rPh>
    <phoneticPr fontId="2"/>
  </si>
  <si>
    <t>5.1.4.2 ねじの強度</t>
    <rPh sb="11" eb="13">
      <t>キョウド</t>
    </rPh>
    <phoneticPr fontId="2"/>
  </si>
  <si>
    <t>5.1.4.3 折り畳み機構</t>
    <rPh sb="8" eb="9">
      <t>オ</t>
    </rPh>
    <rPh sb="10" eb="11">
      <t>タタ</t>
    </rPh>
    <rPh sb="12" eb="14">
      <t>キコウ</t>
    </rPh>
    <phoneticPr fontId="2"/>
  </si>
  <si>
    <t>5.1.4.3 多重機構</t>
    <rPh sb="8" eb="10">
      <t>タジュウ</t>
    </rPh>
    <rPh sb="10" eb="12">
      <t>キコウ</t>
    </rPh>
    <phoneticPr fontId="2"/>
  </si>
  <si>
    <t>a) 合成樹脂製ペダル体</t>
    <rPh sb="3" eb="8">
      <t>ゴウセイジュシセイ</t>
    </rPh>
    <rPh sb="11" eb="12">
      <t>タイ</t>
    </rPh>
    <phoneticPr fontId="2"/>
  </si>
  <si>
    <t>b) 合成樹脂製サドル</t>
    <rPh sb="3" eb="8">
      <t>ゴウセイジュシセイ</t>
    </rPh>
    <phoneticPr fontId="2"/>
  </si>
  <si>
    <t>c) 合成樹脂製キャリア</t>
    <rPh sb="3" eb="8">
      <t>ゴウセイジュシセイ</t>
    </rPh>
    <phoneticPr fontId="2"/>
  </si>
  <si>
    <t>d) 合成樹脂製フロントバスケット</t>
    <rPh sb="3" eb="8">
      <t>ゴウセイジュシセイ</t>
    </rPh>
    <phoneticPr fontId="2"/>
  </si>
  <si>
    <t>e) 合成樹脂製泥除け</t>
    <rPh sb="3" eb="8">
      <t>ゴウセイジュシセイ</t>
    </rPh>
    <rPh sb="8" eb="10">
      <t>ドロヨ</t>
    </rPh>
    <phoneticPr fontId="2"/>
  </si>
  <si>
    <t>d) 合成樹脂製ドレスガード</t>
    <rPh sb="3" eb="8">
      <t>ゴウセイジュシセイ</t>
    </rPh>
    <phoneticPr fontId="2"/>
  </si>
  <si>
    <t>d) 合成樹脂製チェーンケース</t>
    <rPh sb="3" eb="8">
      <t>ゴウセイジュシセイ</t>
    </rPh>
    <phoneticPr fontId="2"/>
  </si>
  <si>
    <t>別系統のブレーキ</t>
    <rPh sb="0" eb="3">
      <t>ベツケイトウ</t>
    </rPh>
    <phoneticPr fontId="2"/>
  </si>
  <si>
    <t>アスベスト含有</t>
    <rPh sb="5" eb="7">
      <t>ガンユウ</t>
    </rPh>
    <phoneticPr fontId="2"/>
  </si>
  <si>
    <t>a) ブレーキレバーの配置</t>
    <rPh sb="11" eb="13">
      <t>ハイチ</t>
    </rPh>
    <phoneticPr fontId="2"/>
  </si>
  <si>
    <t>b) ブレーキレバーの開き</t>
    <rPh sb="11" eb="12">
      <t>ヒラ</t>
    </rPh>
    <phoneticPr fontId="2"/>
  </si>
  <si>
    <t>c) ブレーキ及びケーブルの取付け</t>
    <rPh sb="7" eb="8">
      <t>オヨ</t>
    </rPh>
    <rPh sb="14" eb="16">
      <t>トリツ</t>
    </rPh>
    <phoneticPr fontId="2"/>
  </si>
  <si>
    <t>d) ブレーキ摩擦材の固定（ブレーキ揺動試験）</t>
    <rPh sb="7" eb="10">
      <t>マサツザイ</t>
    </rPh>
    <rPh sb="11" eb="13">
      <t>コテイ</t>
    </rPh>
    <rPh sb="18" eb="22">
      <t>ヨウドウシケン</t>
    </rPh>
    <phoneticPr fontId="2"/>
  </si>
  <si>
    <t>e) ブレーキの調整機構（調整機構）</t>
    <rPh sb="8" eb="12">
      <t>チョウセイキコウ</t>
    </rPh>
    <rPh sb="13" eb="17">
      <t>チョウセイキコウ</t>
    </rPh>
    <phoneticPr fontId="2"/>
  </si>
  <si>
    <t>e) ブレーキの調整機構（片当たり）</t>
    <rPh sb="8" eb="12">
      <t>チョウセイキコウ</t>
    </rPh>
    <rPh sb="13" eb="15">
      <t>カタア</t>
    </rPh>
    <phoneticPr fontId="2"/>
  </si>
  <si>
    <t>e) ブレーキの調整機構（ロッド式ブレーキ）</t>
    <rPh sb="8" eb="12">
      <t>チョウセイキコウ</t>
    </rPh>
    <rPh sb="16" eb="17">
      <t>シキ</t>
    </rPh>
    <phoneticPr fontId="2"/>
  </si>
  <si>
    <t>手動ブレーキの強度試験</t>
    <rPh sb="0" eb="2">
      <t>シュドウ</t>
    </rPh>
    <rPh sb="7" eb="11">
      <t>キョウドシケン</t>
    </rPh>
    <phoneticPr fontId="2"/>
  </si>
  <si>
    <t>コースターブレーキハブの強度試験</t>
    <rPh sb="12" eb="16">
      <t>キョウドシケン</t>
    </rPh>
    <phoneticPr fontId="3"/>
  </si>
  <si>
    <t>クランク逆転角度</t>
    <rPh sb="4" eb="8">
      <t>ギャクテンカクド</t>
    </rPh>
    <phoneticPr fontId="2"/>
  </si>
  <si>
    <t>5.2.5.2 走路試験方法（両方、後のみ）乾燥時　附属書JA</t>
    <rPh sb="8" eb="14">
      <t>ソウロシケンホウホウ</t>
    </rPh>
    <rPh sb="15" eb="17">
      <t>リョウホウ</t>
    </rPh>
    <rPh sb="18" eb="19">
      <t>ウシ</t>
    </rPh>
    <rPh sb="22" eb="25">
      <t>カンソウジ</t>
    </rPh>
    <rPh sb="26" eb="29">
      <t>フゾクショ</t>
    </rPh>
    <phoneticPr fontId="2"/>
  </si>
  <si>
    <t>5.2.5.2 走路試験方法（両方、後のみ）水ぬれ時　附属書JA</t>
    <rPh sb="8" eb="14">
      <t>ソウロシケンホウホウ</t>
    </rPh>
    <rPh sb="15" eb="17">
      <t>リョウホウ</t>
    </rPh>
    <rPh sb="18" eb="19">
      <t>ウシ</t>
    </rPh>
    <rPh sb="22" eb="23">
      <t>ミズ</t>
    </rPh>
    <rPh sb="25" eb="26">
      <t>ジ</t>
    </rPh>
    <phoneticPr fontId="2"/>
  </si>
  <si>
    <t>5.2.5.2 走路試験方法（両方、後のみ）乾燥時　</t>
    <rPh sb="8" eb="14">
      <t>ソウロシケンホウホウ</t>
    </rPh>
    <rPh sb="15" eb="17">
      <t>リョウホウ</t>
    </rPh>
    <rPh sb="18" eb="19">
      <t>ウシ</t>
    </rPh>
    <rPh sb="22" eb="25">
      <t>カンソウジ</t>
    </rPh>
    <phoneticPr fontId="2"/>
  </si>
  <si>
    <t>5.2.5.2 走路試験方法（両方、後のみ）水ぬれ時</t>
    <rPh sb="8" eb="14">
      <t>ソウロシケンホウホウ</t>
    </rPh>
    <rPh sb="15" eb="17">
      <t>リョウホウ</t>
    </rPh>
    <rPh sb="18" eb="19">
      <t>ウシ</t>
    </rPh>
    <rPh sb="22" eb="23">
      <t>ミズ</t>
    </rPh>
    <rPh sb="25" eb="26">
      <t>ジ</t>
    </rPh>
    <phoneticPr fontId="2"/>
  </si>
  <si>
    <t>5.2.5.4 安全で円滑な停止特性</t>
    <rPh sb="8" eb="10">
      <t>アンゼン</t>
    </rPh>
    <rPh sb="11" eb="13">
      <t>エンカツ</t>
    </rPh>
    <rPh sb="14" eb="18">
      <t>テイシトクセイ</t>
    </rPh>
    <phoneticPr fontId="2"/>
  </si>
  <si>
    <t>5.2.5.5 水ぬれ時と乾燥時との制動性能の比率</t>
    <rPh sb="8" eb="9">
      <t>ミズ</t>
    </rPh>
    <rPh sb="11" eb="12">
      <t>ジ</t>
    </rPh>
    <rPh sb="13" eb="16">
      <t>カンソウジ</t>
    </rPh>
    <rPh sb="18" eb="22">
      <t>セイドウセイノウ</t>
    </rPh>
    <rPh sb="23" eb="25">
      <t>ヒリツ</t>
    </rPh>
    <phoneticPr fontId="2"/>
  </si>
  <si>
    <t>5.2.5.3 試験機による試験方法（前のみ、後のみ）乾燥時</t>
    <rPh sb="8" eb="11">
      <t>シケンキ</t>
    </rPh>
    <rPh sb="14" eb="18">
      <t>シケンホウホウ</t>
    </rPh>
    <rPh sb="19" eb="20">
      <t>マエ</t>
    </rPh>
    <rPh sb="23" eb="24">
      <t>ウシ</t>
    </rPh>
    <rPh sb="27" eb="30">
      <t>カンソウジ</t>
    </rPh>
    <phoneticPr fontId="2"/>
  </si>
  <si>
    <t>5.2.5.3 試験機による試験方法（前のみ、後のみ）水ぬれ時</t>
    <rPh sb="8" eb="11">
      <t>シケンキ</t>
    </rPh>
    <rPh sb="14" eb="18">
      <t>シケンホウホウ</t>
    </rPh>
    <rPh sb="19" eb="20">
      <t>マエ</t>
    </rPh>
    <rPh sb="23" eb="24">
      <t>ウシ</t>
    </rPh>
    <rPh sb="27" eb="28">
      <t>ミズ</t>
    </rPh>
    <rPh sb="30" eb="31">
      <t>ジ</t>
    </rPh>
    <phoneticPr fontId="2"/>
  </si>
  <si>
    <t>5.2.5.4 直線性</t>
    <rPh sb="8" eb="11">
      <t>チョクセンセイ</t>
    </rPh>
    <phoneticPr fontId="2"/>
  </si>
  <si>
    <t>5.2.5.4 簡単な走路試験</t>
    <rPh sb="8" eb="10">
      <t>カンタン</t>
    </rPh>
    <rPh sb="11" eb="15">
      <t>ソウロシケン</t>
    </rPh>
    <phoneticPr fontId="2"/>
  </si>
  <si>
    <t>5.2.6.3 要求事項</t>
    <rPh sb="7" eb="11">
      <t>ヨウキュウジコウ</t>
    </rPh>
    <phoneticPr fontId="2"/>
  </si>
  <si>
    <t>5.2.5.4 安全で円滑な停止特性（コースタハブ直線性試験）</t>
    <rPh sb="25" eb="28">
      <t>チョクセンセイ</t>
    </rPh>
    <rPh sb="28" eb="30">
      <t>シケン</t>
    </rPh>
    <phoneticPr fontId="2"/>
  </si>
  <si>
    <t>a) 不円滑及び著しいがたつきの有無</t>
    <rPh sb="3" eb="6">
      <t>フエンカツ</t>
    </rPh>
    <rPh sb="6" eb="7">
      <t>オヨビ</t>
    </rPh>
    <rPh sb="8" eb="9">
      <t>イチジルシイ</t>
    </rPh>
    <rPh sb="16" eb="18">
      <t>ウム</t>
    </rPh>
    <phoneticPr fontId="2"/>
  </si>
  <si>
    <t>b) 前輪分担荷重</t>
    <rPh sb="3" eb="9">
      <t>ゼンリンブンタンカジュウ</t>
    </rPh>
    <phoneticPr fontId="2"/>
  </si>
  <si>
    <t>c) 左右操舵角度</t>
    <rPh sb="3" eb="5">
      <t>サユウ</t>
    </rPh>
    <rPh sb="5" eb="7">
      <t>ソウダ</t>
    </rPh>
    <rPh sb="7" eb="9">
      <t>カクド</t>
    </rPh>
    <phoneticPr fontId="2"/>
  </si>
  <si>
    <t>5.3.2.1 一般 a) ～ d)</t>
  </si>
  <si>
    <t>5.3.2.1 一般 e) 低温離脱力試験（グリップ、エンドキャップ）</t>
    <rPh sb="3" eb="5">
      <t>テイオン</t>
    </rPh>
    <rPh sb="5" eb="10">
      <t>リダツリョクシケン</t>
    </rPh>
    <phoneticPr fontId="2"/>
  </si>
  <si>
    <t>5.3.2.1 一般 e) 温水離脱力試験（グリップ）</t>
    <rPh sb="3" eb="5">
      <t>オンスイ</t>
    </rPh>
    <rPh sb="5" eb="10">
      <t>リダツリョクシケン</t>
    </rPh>
    <phoneticPr fontId="2"/>
  </si>
  <si>
    <t>5.3.2.1 一般 e) End Closure Punch-Out Test (ASTM F2793-14:2023）</t>
  </si>
  <si>
    <t>5.3.2.1 一般 f) アヘッド式</t>
    <rPh sb="7" eb="8">
      <t>シキ</t>
    </rPh>
    <phoneticPr fontId="2"/>
  </si>
  <si>
    <t>5.3.2.2 a)ハンドルステムの片側曲げ強度</t>
    <rPh sb="18" eb="20">
      <t>カタガワ</t>
    </rPh>
    <rPh sb="20" eb="21">
      <t>マ</t>
    </rPh>
    <rPh sb="22" eb="24">
      <t>キョウド</t>
    </rPh>
    <phoneticPr fontId="2"/>
  </si>
  <si>
    <t>5.3.2.2 b)ハンドルバー及びハンドルステムの片側曲げ強度</t>
    <rPh sb="16" eb="17">
      <t>オヨ</t>
    </rPh>
    <rPh sb="26" eb="28">
      <t>カタガワ</t>
    </rPh>
    <rPh sb="28" eb="29">
      <t>マ</t>
    </rPh>
    <rPh sb="30" eb="32">
      <t>キョウド</t>
    </rPh>
    <phoneticPr fontId="2"/>
  </si>
  <si>
    <t>5.3.2.3 ハンドルステムの前方曲げ強度</t>
    <rPh sb="16" eb="19">
      <t>ゼンポウマ</t>
    </rPh>
    <rPh sb="20" eb="22">
      <t>キョウド</t>
    </rPh>
    <phoneticPr fontId="2"/>
  </si>
  <si>
    <t>5.3.2.4 ハンドルバーとハンドルステムとの固定強度</t>
    <rPh sb="24" eb="28">
      <t>コテイキョウド</t>
    </rPh>
    <phoneticPr fontId="2"/>
  </si>
  <si>
    <t>5.3.2.5 ハンドルステムとフォークコラムとの固定強度</t>
    <rPh sb="25" eb="29">
      <t>コテイキョウド</t>
    </rPh>
    <phoneticPr fontId="2"/>
  </si>
  <si>
    <t>5.3.2.6 バーエンドとハンドルバーとの固定強度</t>
    <rPh sb="22" eb="26">
      <t>コテイキョウド</t>
    </rPh>
    <phoneticPr fontId="2"/>
  </si>
  <si>
    <t>5.3.2.7 エアロバーとハンドルバーとの固定強度</t>
    <rPh sb="22" eb="26">
      <t>コテイキョウド</t>
    </rPh>
    <phoneticPr fontId="2"/>
  </si>
  <si>
    <t>5.3.2.8 ブレーキレバーの固定強度（ロッドブレーキ用のレバー付き形ハンドルのみ）</t>
    <rPh sb="28" eb="29">
      <t>ヨウ</t>
    </rPh>
    <rPh sb="33" eb="34">
      <t>ツ</t>
    </rPh>
    <rPh sb="35" eb="36">
      <t>カタチ</t>
    </rPh>
    <phoneticPr fontId="2"/>
  </si>
  <si>
    <t>5.3.2.9 ハンドルバー及びハンドルステムの疲労強度</t>
    <rPh sb="14" eb="15">
      <t>オヨ</t>
    </rPh>
    <rPh sb="24" eb="28">
      <t>ヒロウキョウド</t>
    </rPh>
    <phoneticPr fontId="2"/>
  </si>
  <si>
    <t>5.3.2.9 ハンドルバー及びハンドルステムの疲労強度　第一段階又は第二段階のみ</t>
    <rPh sb="0" eb="4">
      <t>ダイイチダンカイ</t>
    </rPh>
    <rPh sb="4" eb="5">
      <t>マタ</t>
    </rPh>
    <rPh sb="6" eb="10">
      <t>ダイニダンカイ</t>
    </rPh>
    <phoneticPr fontId="3"/>
  </si>
  <si>
    <t>5.3.2.9 ハンドルバー及びハンドルステムの疲労強度（CFRP製部品）</t>
  </si>
  <si>
    <t>5.3.2.9 ハンドルバー及びハンドルステムの疲労強度（CFRP製部品）　第一段階又は第二段階のみ</t>
    <rPh sb="0" eb="4">
      <t>ダイイチダンカイ</t>
    </rPh>
    <rPh sb="4" eb="5">
      <t>マタ</t>
    </rPh>
    <rPh sb="6" eb="10">
      <t>ダイニダンカイ</t>
    </rPh>
    <phoneticPr fontId="3"/>
  </si>
  <si>
    <t>5.4.1.2 a)パイプ、ラグ、取付金具</t>
    <rPh sb="17" eb="21">
      <t>トリツケカナグ</t>
    </rPh>
    <phoneticPr fontId="2"/>
  </si>
  <si>
    <t>5.4.1.2 b)左右のリアエンド</t>
    <rPh sb="10" eb="12">
      <t>サユウ</t>
    </rPh>
    <phoneticPr fontId="2"/>
  </si>
  <si>
    <t>5.4.1.2 c)どろよけ、キャリパブレーキ取付穴</t>
    <rPh sb="23" eb="26">
      <t>トリツケアナ</t>
    </rPh>
    <phoneticPr fontId="2"/>
  </si>
  <si>
    <t>5.4.1.2 d)ボトムブラケット右わん</t>
    <rPh sb="18" eb="19">
      <t>ミギ</t>
    </rPh>
    <phoneticPr fontId="2"/>
  </si>
  <si>
    <t>5.4.1.2 e)ボトムブラケット軸直角度</t>
    <rPh sb="14" eb="15">
      <t>ジク</t>
    </rPh>
    <rPh sb="15" eb="17">
      <t>チョッカク</t>
    </rPh>
    <rPh sb="17" eb="18">
      <t>ド</t>
    </rPh>
    <phoneticPr fontId="2"/>
  </si>
  <si>
    <t>5.4.1.2 f)シートポストの固定</t>
    <rPh sb="17" eb="19">
      <t>コテイ</t>
    </rPh>
    <phoneticPr fontId="2"/>
  </si>
  <si>
    <t>5.4.1.2 g)ヘッド部、ハンガー部のがたつき</t>
    <rPh sb="13" eb="14">
      <t>ブ</t>
    </rPh>
    <rPh sb="19" eb="20">
      <t>ブ</t>
    </rPh>
    <phoneticPr fontId="2"/>
  </si>
  <si>
    <t>5.4.1.2 h)適切な表面処理</t>
    <rPh sb="10" eb="12">
      <t>テキセツ</t>
    </rPh>
    <rPh sb="13" eb="17">
      <t>ヒョウメンショリ</t>
    </rPh>
    <phoneticPr fontId="2"/>
  </si>
  <si>
    <t>5.4.1.4 フレームの質量落下による衝撃強度</t>
  </si>
  <si>
    <t>5.4.1.5 フレームフォークアセンブリの前倒しによる衝撃強度</t>
  </si>
  <si>
    <t>5.4.1.6 フレームのペダル力による疲労強度</t>
  </si>
  <si>
    <t>5.4.1.6 フレームのペダル力による疲労強度（繊維強化樹脂製フレーム）</t>
    <rPh sb="1" eb="8">
      <t>センイキョウカジュシセイ</t>
    </rPh>
    <phoneticPr fontId="3"/>
  </si>
  <si>
    <t>5.4.1.7 フレームの水平力による疲労強度</t>
  </si>
  <si>
    <t>5.4.1.7 フレームの水平力による疲労強度（繊維強化樹脂製フレーム）</t>
    <rPh sb="1" eb="8">
      <t>センイキョウカジュシセイ</t>
    </rPh>
    <phoneticPr fontId="3"/>
  </si>
  <si>
    <t>5.4.1.8 フレームの鉛直力による疲労強度</t>
  </si>
  <si>
    <t>5.4.1.8 フレームの鉛直力による疲労強度（繊維強化樹脂製フレーム）</t>
    <rPh sb="1" eb="8">
      <t>センイキョウカジュシセイ</t>
    </rPh>
    <phoneticPr fontId="3"/>
  </si>
  <si>
    <t>5.4.1.9 リアブレーキ台座の強度</t>
    <rPh sb="14" eb="16">
      <t>ダイザ</t>
    </rPh>
    <rPh sb="17" eb="19">
      <t>キョウド</t>
    </rPh>
    <phoneticPr fontId="3"/>
  </si>
  <si>
    <t>5.4.2.2 構造 a) 接合部の接合</t>
    <rPh sb="14" eb="17">
      <t>セツゴウブ</t>
    </rPh>
    <rPh sb="18" eb="20">
      <t>セツゴウ</t>
    </rPh>
    <phoneticPr fontId="2"/>
  </si>
  <si>
    <t>5.4.2.2 構造 b) フォークコラムのハンドルはめ合い部</t>
    <rPh sb="18" eb="19">
      <t>ア</t>
    </rPh>
    <rPh sb="20" eb="21">
      <t>ブ</t>
    </rPh>
    <phoneticPr fontId="2"/>
  </si>
  <si>
    <t>5.4.2.2 構造 c) 下玉押しはめ合い部の偏心</t>
    <rPh sb="3" eb="6">
      <t>シタタマオ</t>
    </rPh>
    <rPh sb="9" eb="10">
      <t>ア</t>
    </rPh>
    <rPh sb="12" eb="13">
      <t>ブ</t>
    </rPh>
    <rPh sb="14" eb="16">
      <t>ヘンシン</t>
    </rPh>
    <phoneticPr fontId="2"/>
  </si>
  <si>
    <t>5.4.2.2 構造 d) キャリパブレーキ貫通穴</t>
    <rPh sb="12" eb="15">
      <t>カンツウアナ</t>
    </rPh>
    <phoneticPr fontId="2"/>
  </si>
  <si>
    <t>5.4.2.2 構造 e) 左右のつめ</t>
    <rPh sb="3" eb="5">
      <t>サユウ</t>
    </rPh>
    <phoneticPr fontId="2"/>
  </si>
  <si>
    <t>5.4.2.2 構造 f) つめ溝底</t>
    <rPh sb="5" eb="6">
      <t>ミゾ</t>
    </rPh>
    <rPh sb="6" eb="7">
      <t>ソコ</t>
    </rPh>
    <phoneticPr fontId="2"/>
  </si>
  <si>
    <t>5.4.2.3 サスペンションフォークのタイヤクリアランス</t>
  </si>
  <si>
    <t>5.4.2.4.1 サスペンションフォークの引張強度</t>
  </si>
  <si>
    <t>5.4.2.4.2 非溶接フロントフォークの引張強度</t>
  </si>
  <si>
    <t>5.4.2.5 フロントフォークの曲げ強度</t>
  </si>
  <si>
    <t>5.4.2.6 フロントフォークの衝撃強度 a) 金属製フロントフォーク　試験方法1</t>
    <rPh sb="37" eb="41">
      <t>シケンホウホウ</t>
    </rPh>
    <phoneticPr fontId="2"/>
  </si>
  <si>
    <t>5.4.2.6 フロントフォークの衝撃強度 a) 金属製フロントフォーク　試験方法2</t>
    <rPh sb="15" eb="19">
      <t>シケンホウホウ</t>
    </rPh>
    <phoneticPr fontId="2"/>
  </si>
  <si>
    <t>5.4.2.6 フロントフォークの衝撃強度 a) 金属製フロントフォーク　試験方法3</t>
    <rPh sb="15" eb="19">
      <t>シケンホウホウ</t>
    </rPh>
    <phoneticPr fontId="2"/>
  </si>
  <si>
    <t>5.4.2.6 フロントフォークの衝撃強度 b) 繊維強化樹脂製フロントフォーク　試験方法1</t>
    <rPh sb="19" eb="24">
      <t>シケンホウホウ</t>
    </rPh>
    <phoneticPr fontId="2"/>
  </si>
  <si>
    <t>5.4.2.6 フロントフォークの衝撃強度 b) 繊維強化樹脂製フロントフォーク　試験方法3</t>
  </si>
  <si>
    <t>5.4.2.7 フロントフォークの疲労強度（金属製）</t>
    <rPh sb="22" eb="25">
      <t>キンゾクセイ</t>
    </rPh>
    <phoneticPr fontId="2"/>
  </si>
  <si>
    <t>5.4.2.7 フロントフォークの疲労強度（金属製）疲労試験のみ</t>
    <rPh sb="0" eb="4">
      <t>ヒロウシケン</t>
    </rPh>
    <phoneticPr fontId="3"/>
  </si>
  <si>
    <t>5.4.2.7 フロントフォークの疲労強度（繊維強化樹脂製）</t>
  </si>
  <si>
    <t>5.4.2.7 フロントフォークの疲労強度（繊維強化樹脂製）疲労試験のみ</t>
    <rPh sb="0" eb="4">
      <t>ヒロウシケン</t>
    </rPh>
    <rPh sb="22" eb="26">
      <t>センイ</t>
    </rPh>
    <rPh sb="26" eb="29">
      <t>ジュセィ</t>
    </rPh>
    <phoneticPr fontId="3"/>
  </si>
  <si>
    <t>5.4.2.8 ハブブレーキ又はディスクブレーキ用フロントフォーク 5.4.2.8.1 ブレーキ台座の強度</t>
    <rPh sb="48" eb="50">
      <t>ダイザ</t>
    </rPh>
    <phoneticPr fontId="3"/>
  </si>
  <si>
    <t>5.4.2.8 ハブブレーキ又はディスクブレーキ用フロントフォーク 5.4.2.8.2 ハブブレーキ用台座の疲労強度</t>
    <rPh sb="16" eb="19">
      <t>ヨウダイザ</t>
    </rPh>
    <rPh sb="20" eb="24">
      <t>ヒロウキョウド</t>
    </rPh>
    <phoneticPr fontId="3"/>
  </si>
  <si>
    <t>5.4.2.8 ハブブレーキ又はディスクブレーキ用フロントフォーク 5.4.2.8.3 ディスクブレーキ用ブレーキ台座の疲労強度（金属製）</t>
    <rPh sb="18" eb="19">
      <t>ヨウ</t>
    </rPh>
    <rPh sb="23" eb="25">
      <t>ダイザ</t>
    </rPh>
    <rPh sb="26" eb="30">
      <t>ヒロウキョウド</t>
    </rPh>
    <rPh sb="31" eb="35">
      <t>キンゾクセイ</t>
    </rPh>
    <phoneticPr fontId="3"/>
  </si>
  <si>
    <t>5.4.2.8 ハブブレーキ又はディスクブレーキ用フロントフォーク 5.4.2.8.3 ディスクブレーキ用ブレーキ台座の疲労強度（繊維強化樹脂製）</t>
    <rPh sb="18" eb="19">
      <t>ヨウ</t>
    </rPh>
    <rPh sb="23" eb="25">
      <t>ダイザ</t>
    </rPh>
    <rPh sb="26" eb="30">
      <t>ヒロウキョウド</t>
    </rPh>
    <rPh sb="31" eb="33">
      <t>センイ</t>
    </rPh>
    <rPh sb="34" eb="36">
      <t>キョウカ</t>
    </rPh>
    <rPh sb="36" eb="38">
      <t>ジュシ</t>
    </rPh>
    <rPh sb="38" eb="39">
      <t>セイ</t>
    </rPh>
    <phoneticPr fontId="3"/>
  </si>
  <si>
    <t>5.5.1.3 車輪及びホイールアセンブリの強度 a) 横方向の強度</t>
    <rPh sb="10" eb="11">
      <t>オヨ</t>
    </rPh>
    <phoneticPr fontId="3"/>
  </si>
  <si>
    <t>5.5.1.3 車輪及びホイールアセンブリの強度 b) 縦方向の強度</t>
  </si>
  <si>
    <t>5.5.1.3 車輪及びホイールアセンブリの強度 c) スポーク張力</t>
  </si>
  <si>
    <t>5.5.1.4 車輪の保持 a) 車輪の固定</t>
  </si>
  <si>
    <t>5.5.1.4 車輪の保持 b) 前車輪の保持　1)二次的車輪保持具</t>
    <rPh sb="12" eb="16">
      <t>ニジテキ</t>
    </rPh>
    <rPh sb="16" eb="18">
      <t>シャリン</t>
    </rPh>
    <rPh sb="18" eb="20">
      <t>ホジ</t>
    </rPh>
    <rPh sb="20" eb="21">
      <t>グ</t>
    </rPh>
    <phoneticPr fontId="2"/>
  </si>
  <si>
    <t>5.5.1.4 車輪の保持 b) 前車輪の保持　2)ナット</t>
  </si>
  <si>
    <t>5.5.1.4 車輪の保持 b) 前車輪の保持　3)クイックリリース</t>
  </si>
  <si>
    <t>5.5.3.7 合成樹脂製ホイールアセンブリの耐熱性</t>
  </si>
  <si>
    <t>5.5.3.8.2 繊維強化樹脂製リムの耐熱性</t>
  </si>
  <si>
    <t>5.5.3.8.3 繊維強化樹脂製リムの衝撃強度</t>
  </si>
  <si>
    <t>a)b)c)d)ペダル踏面の構造、回転円滑</t>
    <rPh sb="11" eb="13">
      <t>トウメン</t>
    </rPh>
    <rPh sb="14" eb="16">
      <t>コウゾウ</t>
    </rPh>
    <rPh sb="17" eb="21">
      <t>カイテンエンカツ</t>
    </rPh>
    <phoneticPr fontId="2"/>
  </si>
  <si>
    <t>a) ペダル接地角（サスペンション機構を装備している自転車の場合）</t>
    <rPh sb="8" eb="10">
      <t>キコウ</t>
    </rPh>
    <rPh sb="11" eb="13">
      <t>ソウビ</t>
    </rPh>
    <rPh sb="17" eb="20">
      <t>ジテンセィア</t>
    </rPh>
    <rPh sb="21" eb="23">
      <t>バアイ</t>
    </rPh>
    <phoneticPr fontId="2"/>
  </si>
  <si>
    <t>b) トークリアランス</t>
  </si>
  <si>
    <t>5.6.4.1 クランクアームのペダル取付部の強度</t>
  </si>
  <si>
    <t>5.6.4.2 クランクアームとギア板との固定強度</t>
  </si>
  <si>
    <t>5.6.4.3 クランクアームの水平落下による衝撃強度</t>
  </si>
  <si>
    <t>5.6.4.4 クランクアームの鉛直落下による衝撃強度</t>
  </si>
  <si>
    <t>5.6.4.5 クランクアセンブリの疲労強度（繊維強化樹脂製クランクアーム）</t>
    <rPh sb="1" eb="5">
      <t>センイキョウカ</t>
    </rPh>
    <rPh sb="5" eb="8">
      <t>ジュシセイ</t>
    </rPh>
    <phoneticPr fontId="3"/>
  </si>
  <si>
    <t>[JIS D 9304 4.6.4.2]クランクアームを上に30°傾斜させた状態での試験方法</t>
  </si>
  <si>
    <t>[JIS D 9304 4.6.4.2]クランクアームを上に30°傾斜させた状態での試験方法（繊維強化樹脂製クランクアーム）</t>
  </si>
  <si>
    <t>5.6.4.6 ギア板及びボトムブラケット軸アセンブリの歯底部の振れ</t>
  </si>
  <si>
    <t>a) チェーン　引張強さ</t>
    <rPh sb="8" eb="10">
      <t>ヒッパリ</t>
    </rPh>
    <rPh sb="10" eb="11">
      <t>ツヨ</t>
    </rPh>
    <phoneticPr fontId="2"/>
  </si>
  <si>
    <t>a) チェーン　ピン抜け強さ</t>
    <rPh sb="10" eb="11">
      <t>ヌ</t>
    </rPh>
    <rPh sb="12" eb="13">
      <t>ツヨ</t>
    </rPh>
    <phoneticPr fontId="2"/>
  </si>
  <si>
    <t>a) チェーン　硬さ（HV、HRA）</t>
    <rPh sb="8" eb="9">
      <t>カタ</t>
    </rPh>
    <phoneticPr fontId="2"/>
  </si>
  <si>
    <t>5.7.3.2.1 サドルの静的強度</t>
    <rPh sb="14" eb="15">
      <t>セイ</t>
    </rPh>
    <rPh sb="15" eb="16">
      <t>テキ</t>
    </rPh>
    <rPh sb="16" eb="18">
      <t>キョウド</t>
    </rPh>
    <phoneticPr fontId="3"/>
  </si>
  <si>
    <t>5.7.3.2.2 繊維強化樹脂製サドルレールの静的強度</t>
  </si>
  <si>
    <t>5.7.3.4.2 シートポストの疲労強度 第1段階</t>
  </si>
  <si>
    <t>5.7.3.4.2 シートポストの疲労強度 第1段階（繊維強化樹脂製シートポスト）</t>
    <rPh sb="1" eb="5">
      <t>センイキョウカ</t>
    </rPh>
    <rPh sb="5" eb="8">
      <t>ジュシセイ</t>
    </rPh>
    <phoneticPr fontId="3"/>
  </si>
  <si>
    <t>5.7.3.4.3  第2段階（曲げ試験）</t>
    <rPh sb="11" eb="12">
      <t>ダイ</t>
    </rPh>
    <rPh sb="13" eb="15">
      <t>ダンカイ</t>
    </rPh>
    <rPh sb="16" eb="17">
      <t>マ</t>
    </rPh>
    <rPh sb="18" eb="20">
      <t>シケン</t>
    </rPh>
    <phoneticPr fontId="3"/>
  </si>
  <si>
    <t>5.7.3.4.3  サスペンションシートポストの静荷重試験</t>
    <rPh sb="25" eb="26">
      <t>セイ</t>
    </rPh>
    <rPh sb="26" eb="28">
      <t>カジュウ</t>
    </rPh>
    <rPh sb="28" eb="30">
      <t>シケン</t>
    </rPh>
    <phoneticPr fontId="3"/>
  </si>
  <si>
    <t>a) ワイヤ切断時への対処</t>
    <rPh sb="6" eb="9">
      <t>セツダンジ</t>
    </rPh>
    <rPh sb="11" eb="13">
      <t>タイショ</t>
    </rPh>
    <phoneticPr fontId="2"/>
  </si>
  <si>
    <t>b) スポークプロテクタの装備</t>
    <rPh sb="13" eb="15">
      <t>ソウビ</t>
    </rPh>
    <phoneticPr fontId="2"/>
  </si>
  <si>
    <t>接線方向の試験</t>
    <rPh sb="0" eb="2">
      <t>セッセン</t>
    </rPh>
    <rPh sb="2" eb="4">
      <t>ホウコウ</t>
    </rPh>
    <rPh sb="5" eb="7">
      <t>シケン</t>
    </rPh>
    <phoneticPr fontId="2"/>
  </si>
  <si>
    <t>前泥よけステーの衝撃試験</t>
  </si>
  <si>
    <t>ステーなし前泥よけ及び車輪の回転妨害確認試験</t>
    <rPh sb="5" eb="6">
      <t>マエ</t>
    </rPh>
    <rPh sb="6" eb="7">
      <t>ドロ</t>
    </rPh>
    <rPh sb="9" eb="10">
      <t>オヨ</t>
    </rPh>
    <rPh sb="11" eb="13">
      <t>シャリン</t>
    </rPh>
    <rPh sb="14" eb="16">
      <t>カイテン</t>
    </rPh>
    <rPh sb="16" eb="18">
      <t>ボウガイ</t>
    </rPh>
    <rPh sb="18" eb="20">
      <t>カクニン</t>
    </rPh>
    <rPh sb="20" eb="22">
      <t>シケン</t>
    </rPh>
    <phoneticPr fontId="2"/>
  </si>
  <si>
    <t>操作、安定性</t>
    <rPh sb="0" eb="2">
      <t>ソウサ</t>
    </rPh>
    <rPh sb="5" eb="6">
      <t>セイ</t>
    </rPh>
    <phoneticPr fontId="2"/>
  </si>
  <si>
    <t>1本スタンドの静的強度</t>
  </si>
  <si>
    <t>静的強度　前後方向（ISO 11243:2023）</t>
    <rPh sb="5" eb="9">
      <t>ゼンゴホウコウ</t>
    </rPh>
    <phoneticPr fontId="3"/>
  </si>
  <si>
    <t>側方</t>
    <rPh sb="0" eb="2">
      <t>ソクホウ</t>
    </rPh>
    <phoneticPr fontId="2"/>
  </si>
  <si>
    <t>a) 前照灯の性能</t>
    <rPh sb="3" eb="6">
      <t>ゼンショウトウ</t>
    </rPh>
    <rPh sb="7" eb="9">
      <t>セイノウ</t>
    </rPh>
    <phoneticPr fontId="2"/>
  </si>
  <si>
    <t>b) 尾灯の性能</t>
    <rPh sb="3" eb="5">
      <t>ビトウ</t>
    </rPh>
    <rPh sb="6" eb="8">
      <t>セイノウ</t>
    </rPh>
    <phoneticPr fontId="2"/>
  </si>
  <si>
    <t>c) 電気コードの接続部</t>
  </si>
  <si>
    <t>a) フロントリフレクター  1)有無、色</t>
    <rPh sb="17" eb="19">
      <t>ウム</t>
    </rPh>
    <rPh sb="20" eb="21">
      <t>イロ</t>
    </rPh>
    <phoneticPr fontId="2"/>
  </si>
  <si>
    <t>a) フロントリフレクター  2)位置</t>
    <rPh sb="16" eb="18">
      <t>イチ</t>
    </rPh>
    <phoneticPr fontId="2"/>
  </si>
  <si>
    <t>a) フロントリフレクター  3)反射体の装備</t>
    <rPh sb="17" eb="20">
      <t>ハンシャタイ</t>
    </rPh>
    <rPh sb="21" eb="23">
      <t>ソウビ</t>
    </rPh>
    <phoneticPr fontId="2"/>
  </si>
  <si>
    <t>b) リアリフレクター  1)有無、色</t>
    <rPh sb="15" eb="17">
      <t>ウム</t>
    </rPh>
    <rPh sb="18" eb="19">
      <t>イロ</t>
    </rPh>
    <phoneticPr fontId="2"/>
  </si>
  <si>
    <t>b) リアリフレクター  2)位置</t>
    <rPh sb="15" eb="17">
      <t>イチ</t>
    </rPh>
    <phoneticPr fontId="2"/>
  </si>
  <si>
    <t>b) リアリフレクター  3)光軸</t>
    <rPh sb="15" eb="17">
      <t>コウジク</t>
    </rPh>
    <phoneticPr fontId="2"/>
  </si>
  <si>
    <t>b) リアリフレクター  4)固定強度</t>
    <rPh sb="15" eb="17">
      <t>コテイ</t>
    </rPh>
    <rPh sb="17" eb="19">
      <t>キョウド</t>
    </rPh>
    <phoneticPr fontId="2"/>
  </si>
  <si>
    <t>c) ペダルリフレクター  1)有無、色</t>
    <rPh sb="16" eb="18">
      <t>ウム</t>
    </rPh>
    <rPh sb="19" eb="20">
      <t>イロ</t>
    </rPh>
    <phoneticPr fontId="2"/>
  </si>
  <si>
    <t>c) ペダルリフレクター  2)位置</t>
    <rPh sb="15" eb="17">
      <t>イチ</t>
    </rPh>
    <phoneticPr fontId="2"/>
  </si>
  <si>
    <t>c) ペダルリフレクター  3)レンズ面</t>
    <rPh sb="18" eb="19">
      <t>メン</t>
    </rPh>
    <phoneticPr fontId="2"/>
  </si>
  <si>
    <t>d) サイドリフレクター  1)有無、色</t>
    <rPh sb="16" eb="18">
      <t>ウム</t>
    </rPh>
    <rPh sb="19" eb="20">
      <t>イロ</t>
    </rPh>
    <phoneticPr fontId="2"/>
  </si>
  <si>
    <t>d) サイドリフレクター  2)位置、3)個数</t>
    <rPh sb="16" eb="18">
      <t>イチ</t>
    </rPh>
    <rPh sb="21" eb="23">
      <t>コスウ</t>
    </rPh>
    <phoneticPr fontId="2"/>
  </si>
  <si>
    <t>4)再帰性反射環装備時の注意事項</t>
    <rPh sb="2" eb="7">
      <t>サイキセイハンシャ</t>
    </rPh>
    <rPh sb="7" eb="8">
      <t>カン</t>
    </rPh>
    <rPh sb="8" eb="11">
      <t>ソウビジ</t>
    </rPh>
    <rPh sb="12" eb="16">
      <t>チュウイジコウ</t>
    </rPh>
    <phoneticPr fontId="2"/>
  </si>
  <si>
    <t>ベル、ブザーの装備と取り付け位置</t>
    <rPh sb="7" eb="9">
      <t>ソウビ</t>
    </rPh>
    <rPh sb="10" eb="11">
      <t>ト</t>
    </rPh>
    <rPh sb="12" eb="13">
      <t>ツ</t>
    </rPh>
    <rPh sb="14" eb="16">
      <t>イチ</t>
    </rPh>
    <phoneticPr fontId="2"/>
  </si>
  <si>
    <t>ベルの性能（JIS D 9451）</t>
  </si>
  <si>
    <t>a)シリンダ錠</t>
    <rPh sb="6" eb="7">
      <t>ジョウ</t>
    </rPh>
    <phoneticPr fontId="2"/>
  </si>
  <si>
    <t>b)箱型錠</t>
    <rPh sb="2" eb="5">
      <t>ハコガタジョウ</t>
    </rPh>
    <phoneticPr fontId="2"/>
  </si>
  <si>
    <t>a) ～ y)</t>
  </si>
  <si>
    <t>添付カード</t>
    <rPh sb="0" eb="2">
      <t>テンプ</t>
    </rPh>
    <phoneticPr fontId="2"/>
  </si>
  <si>
    <t xml:space="preserve">（a）乾燥時（前のみ、後のみ） </t>
  </si>
  <si>
    <t xml:space="preserve">（b）水ぬれ時（前のみ、後のみ） </t>
  </si>
  <si>
    <t>ダブルドラム試験</t>
    <rPh sb="6" eb="8">
      <t>シケン</t>
    </rPh>
    <phoneticPr fontId="2"/>
  </si>
  <si>
    <t>ダブルドラム試験（クランク駆動付加）</t>
    <rPh sb="6" eb="8">
      <t>シケン</t>
    </rPh>
    <rPh sb="13" eb="15">
      <t>クドウ</t>
    </rPh>
    <rPh sb="15" eb="17">
      <t>フカ</t>
    </rPh>
    <phoneticPr fontId="2"/>
  </si>
  <si>
    <t>ダブルドラム試験（ブレーキ操作付加）</t>
    <rPh sb="6" eb="8">
      <t>シケン</t>
    </rPh>
    <rPh sb="13" eb="15">
      <t>ソウサ</t>
    </rPh>
    <rPh sb="15" eb="17">
      <t>フカ</t>
    </rPh>
    <phoneticPr fontId="2"/>
  </si>
  <si>
    <t>駆動補助力の比率</t>
    <rPh sb="0" eb="2">
      <t>クドウ</t>
    </rPh>
    <rPh sb="2" eb="4">
      <t>ホジョ</t>
    </rPh>
    <rPh sb="4" eb="5">
      <t>チカラ</t>
    </rPh>
    <rPh sb="6" eb="8">
      <t>ヒリツ</t>
    </rPh>
    <phoneticPr fontId="2"/>
  </si>
  <si>
    <t>駆動補助力の比率 追加1計測</t>
    <rPh sb="0" eb="2">
      <t>クドウ</t>
    </rPh>
    <rPh sb="2" eb="4">
      <t>ホジョ</t>
    </rPh>
    <rPh sb="4" eb="5">
      <t>チカラ</t>
    </rPh>
    <rPh sb="6" eb="8">
      <t>ヒリツ</t>
    </rPh>
    <rPh sb="9" eb="11">
      <t>ツイカ</t>
    </rPh>
    <rPh sb="12" eb="14">
      <t>ケイソク</t>
    </rPh>
    <phoneticPr fontId="2"/>
  </si>
  <si>
    <t>一充電当たりの走行距離の測定</t>
    <rPh sb="0" eb="1">
      <t>イチ</t>
    </rPh>
    <rPh sb="1" eb="3">
      <t>ジュウデン</t>
    </rPh>
    <rPh sb="3" eb="4">
      <t>ア</t>
    </rPh>
    <rPh sb="7" eb="9">
      <t>ソウコウ</t>
    </rPh>
    <rPh sb="9" eb="11">
      <t>キョリ</t>
    </rPh>
    <rPh sb="12" eb="14">
      <t>ソクテイ</t>
    </rPh>
    <phoneticPr fontId="2"/>
  </si>
  <si>
    <t>一充電当たりの走行距離の測定 追加1計測</t>
    <rPh sb="0" eb="1">
      <t>イチ</t>
    </rPh>
    <rPh sb="1" eb="3">
      <t>ジュウデン</t>
    </rPh>
    <rPh sb="3" eb="4">
      <t>ア</t>
    </rPh>
    <rPh sb="7" eb="9">
      <t>ソウコウ</t>
    </rPh>
    <rPh sb="9" eb="11">
      <t>キョリ</t>
    </rPh>
    <rPh sb="12" eb="14">
      <t>ソクテイ</t>
    </rPh>
    <rPh sb="15" eb="17">
      <t>ツイカ</t>
    </rPh>
    <rPh sb="18" eb="20">
      <t>ケイソク</t>
    </rPh>
    <phoneticPr fontId="2"/>
  </si>
  <si>
    <t>駆動補助装置の強度試験</t>
  </si>
  <si>
    <t>フレームの耐振性試験</t>
    <rPh sb="5" eb="10">
      <t>タイシンセイシケン</t>
    </rPh>
    <phoneticPr fontId="2"/>
  </si>
  <si>
    <t>フレームの耐振性試験（類形車）</t>
    <rPh sb="5" eb="10">
      <t>タイシンセイシケン</t>
    </rPh>
    <rPh sb="11" eb="14">
      <t>ルイケイシャ</t>
    </rPh>
    <phoneticPr fontId="2"/>
  </si>
  <si>
    <t>ブレーキワイヤの繰り返し強度試験</t>
    <rPh sb="8" eb="9">
      <t>ク</t>
    </rPh>
    <rPh sb="10" eb="11">
      <t>カエ</t>
    </rPh>
    <rPh sb="12" eb="16">
      <t>キョウドシケン</t>
    </rPh>
    <phoneticPr fontId="2"/>
  </si>
  <si>
    <t>ブレーキワイヤの引張強度試験</t>
    <rPh sb="8" eb="14">
      <t>ヒッパリキョウドシケン</t>
    </rPh>
    <phoneticPr fontId="2"/>
  </si>
  <si>
    <t>走行時の振動</t>
    <rPh sb="0" eb="2">
      <t>ソウコウ</t>
    </rPh>
    <rPh sb="2" eb="3">
      <t>ジ</t>
    </rPh>
    <rPh sb="4" eb="6">
      <t>シンドウ</t>
    </rPh>
    <phoneticPr fontId="2"/>
  </si>
  <si>
    <t>駐輪時の安定性</t>
    <rPh sb="0" eb="2">
      <t>チュウリン</t>
    </rPh>
    <rPh sb="2" eb="3">
      <t>ジ</t>
    </rPh>
    <rPh sb="4" eb="7">
      <t>アンテイセイ</t>
    </rPh>
    <phoneticPr fontId="2"/>
  </si>
  <si>
    <t>三輪四輪の制動性能（BAAでの確認要求事項）</t>
    <rPh sb="0" eb="2">
      <t>サンリン</t>
    </rPh>
    <rPh sb="2" eb="4">
      <t>ヨンリン</t>
    </rPh>
    <rPh sb="5" eb="7">
      <t>セイドウ</t>
    </rPh>
    <rPh sb="7" eb="9">
      <t>セイノウ</t>
    </rPh>
    <rPh sb="15" eb="21">
      <t>カクニn</t>
    </rPh>
    <phoneticPr fontId="2"/>
  </si>
  <si>
    <t>ハンドルの剛性</t>
    <rPh sb="5" eb="7">
      <t>ゴウセイ</t>
    </rPh>
    <phoneticPr fontId="2"/>
  </si>
  <si>
    <t>耐振性試験</t>
    <rPh sb="0" eb="1">
      <t>タイ</t>
    </rPh>
    <rPh sb="1" eb="2">
      <t>シン</t>
    </rPh>
    <rPh sb="2" eb="3">
      <t>セイ</t>
    </rPh>
    <rPh sb="3" eb="5">
      <t>シケン</t>
    </rPh>
    <phoneticPr fontId="2"/>
  </si>
  <si>
    <t>手動ブレーキの制動力試験</t>
    <rPh sb="0" eb="2">
      <t>シュドウ</t>
    </rPh>
    <rPh sb="7" eb="12">
      <t>セイドウリョクシケン</t>
    </rPh>
    <phoneticPr fontId="2"/>
  </si>
  <si>
    <t>コースタハブの制動力試験</t>
    <rPh sb="7" eb="12">
      <t>セイドウリョクシケン</t>
    </rPh>
    <phoneticPr fontId="2"/>
  </si>
  <si>
    <t>補助車輪の寸法</t>
    <rPh sb="0" eb="4">
      <t>ホジョシャリン</t>
    </rPh>
    <rPh sb="5" eb="7">
      <t>スンポウ</t>
    </rPh>
    <phoneticPr fontId="2"/>
  </si>
  <si>
    <t>補助車輪の強度　垂直力</t>
    <rPh sb="0" eb="4">
      <t>ホジョシャリン</t>
    </rPh>
    <rPh sb="5" eb="7">
      <t>キョウド</t>
    </rPh>
    <rPh sb="8" eb="11">
      <t>スイチョクリョク</t>
    </rPh>
    <phoneticPr fontId="2"/>
  </si>
  <si>
    <t>補助車輪の強度　後方力</t>
    <rPh sb="0" eb="4">
      <t>ホジョシャリン</t>
    </rPh>
    <rPh sb="5" eb="7">
      <t>キョウド</t>
    </rPh>
    <rPh sb="8" eb="10">
      <t>コウホウ</t>
    </rPh>
    <rPh sb="10" eb="11">
      <t>リョク</t>
    </rPh>
    <phoneticPr fontId="2"/>
  </si>
  <si>
    <t>ブレーキレバーの固定強度</t>
    <rPh sb="8" eb="12">
      <t>コテイキョウド</t>
    </rPh>
    <phoneticPr fontId="2"/>
  </si>
  <si>
    <t>ブレーキレバーの転倒強度</t>
    <rPh sb="8" eb="12">
      <t>テントウキョウド</t>
    </rPh>
    <phoneticPr fontId="2"/>
  </si>
  <si>
    <t>クランクの強度試験（追加35°）</t>
    <rPh sb="5" eb="7">
      <t>キョウド</t>
    </rPh>
    <rPh sb="7" eb="9">
      <t>シケン</t>
    </rPh>
    <rPh sb="10" eb="12">
      <t>ツイカ</t>
    </rPh>
    <phoneticPr fontId="2"/>
  </si>
  <si>
    <t>ペダル体の引き抜き強度</t>
    <rPh sb="3" eb="4">
      <t>タイ</t>
    </rPh>
    <rPh sb="5" eb="6">
      <t>ヒ</t>
    </rPh>
    <phoneticPr fontId="2"/>
  </si>
  <si>
    <t>前車輪異物挟み込み防護装置の大きさ</t>
    <rPh sb="0" eb="3">
      <t>ゼンシャリン</t>
    </rPh>
    <rPh sb="3" eb="5">
      <t>イブツ</t>
    </rPh>
    <rPh sb="5" eb="6">
      <t>ハサ</t>
    </rPh>
    <rPh sb="7" eb="8">
      <t>コ</t>
    </rPh>
    <rPh sb="9" eb="11">
      <t>ボウゴ</t>
    </rPh>
    <rPh sb="11" eb="13">
      <t>ソウチ</t>
    </rPh>
    <rPh sb="14" eb="15">
      <t>オオ</t>
    </rPh>
    <phoneticPr fontId="2"/>
  </si>
  <si>
    <t>MTB類形車のフロントフォークへの表示確認</t>
  </si>
  <si>
    <t>クイックレバー、折りたたみ機構表示確認</t>
    <rPh sb="8" eb="9">
      <t>オ</t>
    </rPh>
    <rPh sb="13" eb="15">
      <t>キコウ</t>
    </rPh>
    <rPh sb="15" eb="17">
      <t>ヒョウジ</t>
    </rPh>
    <rPh sb="17" eb="19">
      <t>カクニン</t>
    </rPh>
    <phoneticPr fontId="2"/>
  </si>
  <si>
    <t>重要保安部品への表示確認</t>
    <rPh sb="0" eb="6">
      <t>ジュウヨウホアンブヒン</t>
    </rPh>
    <rPh sb="8" eb="12">
      <t>ヒョウジカクニン</t>
    </rPh>
    <phoneticPr fontId="2"/>
  </si>
  <si>
    <t>衝突試験（車輪のみ）</t>
    <rPh sb="0" eb="2">
      <t>ショウトツ</t>
    </rPh>
    <rPh sb="2" eb="4">
      <t>シケン</t>
    </rPh>
    <rPh sb="5" eb="7">
      <t>シャリン</t>
    </rPh>
    <phoneticPr fontId="2"/>
  </si>
  <si>
    <t>衝突試験（車輪＋フレーム等）</t>
    <rPh sb="0" eb="2">
      <t>ショウトツ</t>
    </rPh>
    <rPh sb="2" eb="4">
      <t>シケン</t>
    </rPh>
    <rPh sb="5" eb="7">
      <t>シャリン</t>
    </rPh>
    <rPh sb="12" eb="13">
      <t>トウ</t>
    </rPh>
    <phoneticPr fontId="2"/>
  </si>
  <si>
    <t>動画撮影</t>
    <rPh sb="0" eb="4">
      <t>ドウガサツエイ</t>
    </rPh>
    <phoneticPr fontId="2"/>
  </si>
  <si>
    <t>車輪台上走行試験（または車輪の疲労試験）</t>
    <rPh sb="0" eb="2">
      <t>シャリン</t>
    </rPh>
    <rPh sb="2" eb="4">
      <t>ダイジョウ</t>
    </rPh>
    <rPh sb="4" eb="6">
      <t>ソウコウ</t>
    </rPh>
    <rPh sb="6" eb="8">
      <t>シケン</t>
    </rPh>
    <rPh sb="12" eb="14">
      <t>シャリン</t>
    </rPh>
    <rPh sb="15" eb="19">
      <t>ヒロウシケン</t>
    </rPh>
    <phoneticPr fontId="2"/>
  </si>
  <si>
    <t>同上</t>
    <rPh sb="0" eb="2">
      <t>ドウジョウ</t>
    </rPh>
    <phoneticPr fontId="2"/>
  </si>
  <si>
    <t>スポークの繰返し曲げ試験</t>
    <rPh sb="5" eb="6">
      <t>ク</t>
    </rPh>
    <rPh sb="6" eb="7">
      <t>カエ</t>
    </rPh>
    <rPh sb="8" eb="9">
      <t>マ</t>
    </rPh>
    <rPh sb="10" eb="12">
      <t>シケン</t>
    </rPh>
    <phoneticPr fontId="2"/>
  </si>
  <si>
    <t>ダイナモの運転特性</t>
    <rPh sb="5" eb="7">
      <t>ウンテン</t>
    </rPh>
    <rPh sb="7" eb="9">
      <t>トクセイ</t>
    </rPh>
    <phoneticPr fontId="2"/>
  </si>
  <si>
    <t>振動試験</t>
    <rPh sb="0" eb="2">
      <t>シンドウ</t>
    </rPh>
    <rPh sb="2" eb="4">
      <t>シケン</t>
    </rPh>
    <phoneticPr fontId="2"/>
  </si>
  <si>
    <t>足乗せ斜め作動耐久試験</t>
    <rPh sb="0" eb="1">
      <t>アシ</t>
    </rPh>
    <rPh sb="1" eb="2">
      <t>ノ</t>
    </rPh>
    <rPh sb="3" eb="4">
      <t>ナナ</t>
    </rPh>
    <rPh sb="5" eb="7">
      <t>サドウ</t>
    </rPh>
    <rPh sb="7" eb="9">
      <t>タイキュウ</t>
    </rPh>
    <rPh sb="9" eb="11">
      <t>シケン</t>
    </rPh>
    <phoneticPr fontId="2"/>
  </si>
  <si>
    <t>静荷重試験（10項目）</t>
    <rPh sb="0" eb="1">
      <t>セイ</t>
    </rPh>
    <rPh sb="1" eb="3">
      <t>カジュウ</t>
    </rPh>
    <rPh sb="3" eb="5">
      <t>シケン</t>
    </rPh>
    <rPh sb="8" eb="10">
      <t>コウモク</t>
    </rPh>
    <phoneticPr fontId="2"/>
  </si>
  <si>
    <t>耐落下衝撃性試験（高温）</t>
    <rPh sb="0" eb="1">
      <t>タイ</t>
    </rPh>
    <rPh sb="1" eb="3">
      <t>ラッカ</t>
    </rPh>
    <rPh sb="3" eb="6">
      <t>ショウゲキセイ</t>
    </rPh>
    <rPh sb="6" eb="8">
      <t>シケン</t>
    </rPh>
    <rPh sb="9" eb="11">
      <t>コウオン</t>
    </rPh>
    <phoneticPr fontId="2"/>
  </si>
  <si>
    <t>耐落下衝撃性試験（低温）</t>
    <rPh sb="0" eb="1">
      <t>タイ</t>
    </rPh>
    <rPh sb="1" eb="3">
      <t>ラッカ</t>
    </rPh>
    <rPh sb="3" eb="6">
      <t>ショウゲキセイ</t>
    </rPh>
    <rPh sb="6" eb="8">
      <t>シケン</t>
    </rPh>
    <rPh sb="9" eb="10">
      <t>テイ</t>
    </rPh>
    <phoneticPr fontId="2"/>
  </si>
  <si>
    <t>ひずみゲージ貼り付け1点含む</t>
    <rPh sb="6" eb="7">
      <t>ハ</t>
    </rPh>
    <rPh sb="8" eb="9">
      <t>ツ</t>
    </rPh>
    <rPh sb="11" eb="12">
      <t>テン</t>
    </rPh>
    <rPh sb="12" eb="13">
      <t>フク</t>
    </rPh>
    <phoneticPr fontId="2"/>
  </si>
  <si>
    <t>ひずみゲージ貼り付け1点追加</t>
    <rPh sb="12" eb="14">
      <t>ツイカ</t>
    </rPh>
    <phoneticPr fontId="2"/>
  </si>
  <si>
    <t>依頼者にてひずみゲージなど貼り付け</t>
    <rPh sb="0" eb="2">
      <t>イライ</t>
    </rPh>
    <rPh sb="2" eb="3">
      <t>シャ</t>
    </rPh>
    <rPh sb="13" eb="14">
      <t>ハ</t>
    </rPh>
    <rPh sb="15" eb="16">
      <t>ツ</t>
    </rPh>
    <phoneticPr fontId="2"/>
  </si>
  <si>
    <t>測定1点追加</t>
    <rPh sb="0" eb="2">
      <t>ソクテイ</t>
    </rPh>
    <rPh sb="4" eb="6">
      <t>ツイカ</t>
    </rPh>
    <phoneticPr fontId="2"/>
  </si>
  <si>
    <t>1点1試験</t>
  </si>
  <si>
    <t>1点追加</t>
  </si>
  <si>
    <t>1試料1視野</t>
    <rPh sb="1" eb="3">
      <t>シリョウ</t>
    </rPh>
    <rPh sb="4" eb="6">
      <t>シヤ</t>
    </rPh>
    <phoneticPr fontId="2"/>
  </si>
  <si>
    <t>1試料追加1視野</t>
    <rPh sb="1" eb="3">
      <t>シリョウ</t>
    </rPh>
    <rPh sb="3" eb="5">
      <t>ツイカ</t>
    </rPh>
    <rPh sb="6" eb="8">
      <t>シヤ</t>
    </rPh>
    <phoneticPr fontId="2"/>
  </si>
  <si>
    <t>1試験</t>
    <rPh sb="1" eb="3">
      <t>シケン</t>
    </rPh>
    <phoneticPr fontId="2"/>
  </si>
  <si>
    <t>1調査1式</t>
    <rPh sb="1" eb="3">
      <t>チョウサ</t>
    </rPh>
    <rPh sb="4" eb="5">
      <t>シキ</t>
    </rPh>
    <phoneticPr fontId="2"/>
  </si>
  <si>
    <t>1試料1点</t>
    <rPh sb="1" eb="3">
      <t>シリョウ</t>
    </rPh>
    <rPh sb="4" eb="5">
      <t>テン</t>
    </rPh>
    <phoneticPr fontId="2"/>
  </si>
  <si>
    <t>RoHS指定5元素</t>
    <rPh sb="4" eb="6">
      <t>シテイ</t>
    </rPh>
    <rPh sb="7" eb="9">
      <t>ゲンソ</t>
    </rPh>
    <phoneticPr fontId="2"/>
  </si>
  <si>
    <t>玩具の安全性8元素</t>
    <rPh sb="0" eb="2">
      <t>ガング</t>
    </rPh>
    <rPh sb="3" eb="6">
      <t>アンゼンセイ</t>
    </rPh>
    <rPh sb="7" eb="9">
      <t>ゲンソ</t>
    </rPh>
    <phoneticPr fontId="2"/>
  </si>
  <si>
    <t>設定値の確認</t>
    <rPh sb="0" eb="3">
      <t>セッテイチ</t>
    </rPh>
    <rPh sb="4" eb="6">
      <t>カクニン</t>
    </rPh>
    <phoneticPr fontId="2"/>
  </si>
  <si>
    <t>トルクレンチ調整</t>
    <rPh sb="6" eb="8">
      <t>チョウセイ</t>
    </rPh>
    <phoneticPr fontId="2"/>
  </si>
  <si>
    <t>（職員対応）</t>
    <rPh sb="1" eb="3">
      <t>ショクイン</t>
    </rPh>
    <rPh sb="3" eb="5">
      <t>タイオウ</t>
    </rPh>
    <phoneticPr fontId="2"/>
  </si>
  <si>
    <t>（依頼者のみでの対応）</t>
    <rPh sb="1" eb="3">
      <t>イライ</t>
    </rPh>
    <rPh sb="3" eb="4">
      <t>シャ</t>
    </rPh>
    <rPh sb="8" eb="10">
      <t>タイオウ</t>
    </rPh>
    <phoneticPr fontId="2"/>
  </si>
  <si>
    <t>（撮影方法指導対応）</t>
    <rPh sb="1" eb="3">
      <t>サツエイ</t>
    </rPh>
    <rPh sb="3" eb="5">
      <t>ホウホウ</t>
    </rPh>
    <rPh sb="5" eb="7">
      <t>シドウ</t>
    </rPh>
    <rPh sb="7" eb="9">
      <t>タイオウ</t>
    </rPh>
    <phoneticPr fontId="2"/>
  </si>
  <si>
    <t>（XYZの3辺合計が150mm未満、それ以上は要相談）</t>
    <rPh sb="6" eb="7">
      <t>ヘン</t>
    </rPh>
    <rPh sb="7" eb="9">
      <t>ゴウケイ</t>
    </rPh>
    <rPh sb="15" eb="17">
      <t>ミマン</t>
    </rPh>
    <rPh sb="20" eb="22">
      <t>イジョウ</t>
    </rPh>
    <rPh sb="23" eb="26">
      <t>ヨウソウダン</t>
    </rPh>
    <phoneticPr fontId="2"/>
  </si>
  <si>
    <t>透明サンプル前処理</t>
    <rPh sb="0" eb="2">
      <t>トウメイ</t>
    </rPh>
    <rPh sb="6" eb="9">
      <t>マエショリ</t>
    </rPh>
    <phoneticPr fontId="2"/>
  </si>
  <si>
    <t>傾斜台ほか一部の試験機貸出使用（貸出可能試験機については要問合）</t>
    <rPh sb="0" eb="3">
      <t>ケイ</t>
    </rPh>
    <rPh sb="5" eb="7">
      <t>イチブ</t>
    </rPh>
    <rPh sb="11" eb="13">
      <t>カシダシ</t>
    </rPh>
    <rPh sb="13" eb="15">
      <t>シヨウ</t>
    </rPh>
    <rPh sb="16" eb="18">
      <t>カシダシ</t>
    </rPh>
    <rPh sb="18" eb="20">
      <t>カノウ</t>
    </rPh>
    <rPh sb="20" eb="22">
      <t>シケン</t>
    </rPh>
    <rPh sb="22" eb="23">
      <t>キ</t>
    </rPh>
    <rPh sb="28" eb="29">
      <t>ヨウ</t>
    </rPh>
    <rPh sb="29" eb="31">
      <t>トイアワ</t>
    </rPh>
    <phoneticPr fontId="3"/>
  </si>
  <si>
    <t>要相談</t>
    <rPh sb="0" eb="1">
      <t>ヨウ</t>
    </rPh>
    <rPh sb="1" eb="3">
      <t>ソウダン</t>
    </rPh>
    <phoneticPr fontId="4"/>
  </si>
  <si>
    <t>b) リアリフレクター  3)光軸（サスペンション機構をもつ自転車）</t>
    <rPh sb="25" eb="27">
      <t>キコウ</t>
    </rPh>
    <rPh sb="30" eb="33">
      <t>ジテンシャ</t>
    </rPh>
    <phoneticPr fontId="2"/>
  </si>
  <si>
    <t>a) めっき、塗装面　b) 仕上げ面　c) マーク類</t>
    <rPh sb="7" eb="10">
      <t>トソウメン</t>
    </rPh>
    <phoneticPr fontId="2"/>
  </si>
  <si>
    <t>3カ所測定分の手数料</t>
    <rPh sb="3" eb="6">
      <t>ソクテイ</t>
    </rPh>
    <rPh sb="7" eb="10">
      <t>テスウ</t>
    </rPh>
    <phoneticPr fontId="2"/>
  </si>
  <si>
    <t>ワイヤ1本あたりの手数料</t>
    <rPh sb="4" eb="5">
      <t>ホン</t>
    </rPh>
    <rPh sb="9" eb="12">
      <t>テスウ</t>
    </rPh>
    <phoneticPr fontId="2"/>
  </si>
  <si>
    <t>1ヶ所あたりの手数料</t>
    <rPh sb="2" eb="3">
      <t>ショ</t>
    </rPh>
    <rPh sb="7" eb="10">
      <t>テスウ</t>
    </rPh>
    <phoneticPr fontId="2"/>
  </si>
  <si>
    <t>1機構あたりの手数料</t>
    <rPh sb="1" eb="3">
      <t>キコウ</t>
    </rPh>
    <rPh sb="7" eb="10">
      <t>テスウ</t>
    </rPh>
    <phoneticPr fontId="2"/>
  </si>
  <si>
    <t>片側当たりの手数料</t>
    <rPh sb="0" eb="3">
      <t>カタガワア</t>
    </rPh>
    <rPh sb="6" eb="9">
      <t>テスウリョウ</t>
    </rPh>
    <phoneticPr fontId="2"/>
  </si>
  <si>
    <t>ブレーキ片側あたりの手数料</t>
    <rPh sb="4" eb="6">
      <t>カタガワ</t>
    </rPh>
    <rPh sb="10" eb="13">
      <t>テスウ</t>
    </rPh>
    <phoneticPr fontId="2"/>
  </si>
  <si>
    <t>両方、または後のみ1条件あたりの手数料</t>
    <rPh sb="0" eb="2">
      <t>リョウホウ</t>
    </rPh>
    <rPh sb="6" eb="7">
      <t>ウシロ</t>
    </rPh>
    <rPh sb="10" eb="12">
      <t>ジョウケn</t>
    </rPh>
    <rPh sb="16" eb="19">
      <t>テスウ</t>
    </rPh>
    <phoneticPr fontId="2"/>
  </si>
  <si>
    <t>両方、または後のみ1条件あたりの手数料　データロガー使用</t>
    <rPh sb="0" eb="2">
      <t>リョウホウ</t>
    </rPh>
    <rPh sb="6" eb="7">
      <t>ウシロ</t>
    </rPh>
    <rPh sb="10" eb="12">
      <t>ジョウケn</t>
    </rPh>
    <rPh sb="16" eb="19">
      <t>テスウ</t>
    </rPh>
    <rPh sb="26" eb="28">
      <t>シヨウ</t>
    </rPh>
    <phoneticPr fontId="2"/>
  </si>
  <si>
    <t>上記試験(5.2.5.2)に含まれる</t>
    <rPh sb="0" eb="2">
      <t>ジョウキ</t>
    </rPh>
    <rPh sb="2" eb="4">
      <t>シケン</t>
    </rPh>
    <rPh sb="14" eb="15">
      <t>フク</t>
    </rPh>
    <phoneticPr fontId="2"/>
  </si>
  <si>
    <t>手動ブレーキのブレーキ片側1レバーあたりの手数料</t>
    <rPh sb="0" eb="2">
      <t>シュドウ</t>
    </rPh>
    <rPh sb="11" eb="13">
      <t>カタガワ</t>
    </rPh>
    <rPh sb="21" eb="24">
      <t>テスウ</t>
    </rPh>
    <phoneticPr fontId="2"/>
  </si>
  <si>
    <t>上記試験(5.2.5.3)に含まれる</t>
    <rPh sb="0" eb="2">
      <t>ジョウキ</t>
    </rPh>
    <rPh sb="2" eb="4">
      <t>シケン</t>
    </rPh>
    <rPh sb="14" eb="15">
      <t>フク</t>
    </rPh>
    <phoneticPr fontId="2"/>
  </si>
  <si>
    <t>1ブレーキ分あたりの加熱分＋加熱後の制動性能測定（乾燥、水濡れの最高操作力での測定）の手数料。加熱前の制動性能確認については含まない。</t>
    <rPh sb="5" eb="6">
      <t>ブn</t>
    </rPh>
    <rPh sb="10" eb="12">
      <t>カネテゥ</t>
    </rPh>
    <rPh sb="12" eb="13">
      <t>b</t>
    </rPh>
    <rPh sb="14" eb="17">
      <t>カネ</t>
    </rPh>
    <rPh sb="18" eb="22">
      <t>セイ</t>
    </rPh>
    <rPh sb="22" eb="24">
      <t>ソクテイ</t>
    </rPh>
    <rPh sb="25" eb="27">
      <t>カンソウ</t>
    </rPh>
    <rPh sb="28" eb="30">
      <t>ミズ</t>
    </rPh>
    <rPh sb="32" eb="37">
      <t>サイコウ</t>
    </rPh>
    <rPh sb="39" eb="41">
      <t>ソクテイ</t>
    </rPh>
    <rPh sb="43" eb="46">
      <t>テスウ</t>
    </rPh>
    <rPh sb="47" eb="49">
      <t>カネテゥ</t>
    </rPh>
    <rPh sb="49" eb="50">
      <t>ジゼn</t>
    </rPh>
    <rPh sb="51" eb="55">
      <t>セイドウセイ</t>
    </rPh>
    <rPh sb="55" eb="57">
      <t>カクニn</t>
    </rPh>
    <rPh sb="62" eb="63">
      <t>フクマナ</t>
    </rPh>
    <phoneticPr fontId="2"/>
  </si>
  <si>
    <t>全幅、はめ合い限界標識、固定位置、垂直距離の4項目測定での手数料</t>
    <rPh sb="1" eb="3">
      <t>コウモク</t>
    </rPh>
    <rPh sb="25" eb="27">
      <t>ソクテイ</t>
    </rPh>
    <rPh sb="29" eb="32">
      <t>テスウ</t>
    </rPh>
    <phoneticPr fontId="2"/>
  </si>
  <si>
    <t>左右両側での手数料。片側のみでも同料金</t>
    <rPh sb="0" eb="2">
      <t>サユウ</t>
    </rPh>
    <rPh sb="2" eb="4">
      <t>リョウガワ</t>
    </rPh>
    <rPh sb="10" eb="12">
      <t>カタガワ</t>
    </rPh>
    <rPh sb="16" eb="19">
      <t>ドウリョウ</t>
    </rPh>
    <phoneticPr fontId="2"/>
  </si>
  <si>
    <t>左右両側での手数料。片側のみでも同料金</t>
    <rPh sb="0" eb="2">
      <t>サユウ</t>
    </rPh>
    <rPh sb="2" eb="4">
      <t>リョウガワ</t>
    </rPh>
    <rPh sb="10" eb="12">
      <t>カタガワ</t>
    </rPh>
    <rPh sb="16" eb="17">
      <t>ドウリョウ</t>
    </rPh>
    <phoneticPr fontId="2"/>
  </si>
  <si>
    <t>片側のみの料金　サンプルの調整（質量調整、長さ調整など）が必要な場合、別途労務費（試験前準備）を請求</t>
    <rPh sb="0" eb="2">
      <t>カタ</t>
    </rPh>
    <rPh sb="5" eb="7">
      <t>リョウキn</t>
    </rPh>
    <rPh sb="13" eb="15">
      <t>チョウセイ</t>
    </rPh>
    <rPh sb="16" eb="18">
      <t>シツリョウ</t>
    </rPh>
    <rPh sb="18" eb="20">
      <t>チョウセイ</t>
    </rPh>
    <rPh sb="21" eb="22">
      <t>ナガ</t>
    </rPh>
    <rPh sb="23" eb="25">
      <t>チョウセイ</t>
    </rPh>
    <rPh sb="29" eb="31">
      <t>ヒツヨウ</t>
    </rPh>
    <rPh sb="32" eb="34">
      <t>バアイ</t>
    </rPh>
    <rPh sb="35" eb="37">
      <t>ベット</t>
    </rPh>
    <rPh sb="48" eb="50">
      <t>セイキュウ</t>
    </rPh>
    <phoneticPr fontId="3"/>
  </si>
  <si>
    <t>第一段階または第二段階のみでも同料金</t>
    <rPh sb="0" eb="1">
      <t>ダイイティ</t>
    </rPh>
    <rPh sb="7" eb="9">
      <t>ダイニ</t>
    </rPh>
    <rPh sb="9" eb="11">
      <t>ダn</t>
    </rPh>
    <rPh sb="15" eb="16">
      <t>オナジ</t>
    </rPh>
    <rPh sb="16" eb="18">
      <t>リョウキn</t>
    </rPh>
    <phoneticPr fontId="3"/>
  </si>
  <si>
    <t>レバー1ヶ所あたりの手数料</t>
    <rPh sb="5" eb="6">
      <t>ショ</t>
    </rPh>
    <rPh sb="10" eb="13">
      <t>テスウ</t>
    </rPh>
    <phoneticPr fontId="2"/>
  </si>
  <si>
    <t>第一段階の逆相試験と第二段階の同相試験の両方での手数料。</t>
    <rPh sb="0" eb="4">
      <t>ダイイティ</t>
    </rPh>
    <rPh sb="5" eb="7">
      <t>ギャクソウ</t>
    </rPh>
    <rPh sb="7" eb="9">
      <t>シケn</t>
    </rPh>
    <rPh sb="10" eb="14">
      <t>ダイニ</t>
    </rPh>
    <rPh sb="15" eb="17">
      <t>ドウソウ</t>
    </rPh>
    <rPh sb="17" eb="19">
      <t>シケn</t>
    </rPh>
    <rPh sb="20" eb="22">
      <t>リョウホウ</t>
    </rPh>
    <rPh sb="24" eb="27">
      <t>テスウ</t>
    </rPh>
    <phoneticPr fontId="2"/>
  </si>
  <si>
    <t>目視、触感による</t>
    <rPh sb="0" eb="2">
      <t>モクシ</t>
    </rPh>
    <rPh sb="3" eb="5">
      <t>ショッカン</t>
    </rPh>
    <phoneticPr fontId="2"/>
  </si>
  <si>
    <t>疲労試験と衝撃試験の両方での手数料</t>
    <rPh sb="0" eb="4">
      <t>ヒロウ</t>
    </rPh>
    <rPh sb="5" eb="9">
      <t>ショウゲキ</t>
    </rPh>
    <rPh sb="10" eb="12">
      <t>リョウホウ</t>
    </rPh>
    <rPh sb="14" eb="17">
      <t>テスウ</t>
    </rPh>
    <phoneticPr fontId="2"/>
  </si>
  <si>
    <t>車輪1本あたり、左右両側面での手数料</t>
    <rPh sb="0" eb="2">
      <t>シャリン</t>
    </rPh>
    <rPh sb="3" eb="4">
      <t>ホン</t>
    </rPh>
    <rPh sb="8" eb="10">
      <t>サユウ</t>
    </rPh>
    <rPh sb="10" eb="11">
      <t>リョウ</t>
    </rPh>
    <rPh sb="11" eb="13">
      <t>ソクメン</t>
    </rPh>
    <rPh sb="15" eb="18">
      <t>テスウ</t>
    </rPh>
    <phoneticPr fontId="2"/>
  </si>
  <si>
    <t>車輪1本あたりの手数料</t>
    <rPh sb="8" eb="11">
      <t>テスウ</t>
    </rPh>
    <phoneticPr fontId="2"/>
  </si>
  <si>
    <t>a)からe)の5項目での手数料　f)は5.5.1.4 a)、g)は5.5.1.4 b) 3)の手数料が別途必要</t>
    <rPh sb="8" eb="10">
      <t>コウモク</t>
    </rPh>
    <rPh sb="12" eb="15">
      <t>テスウ</t>
    </rPh>
    <rPh sb="47" eb="50">
      <t>テスウリョウ</t>
    </rPh>
    <rPh sb="51" eb="53">
      <t>ベット</t>
    </rPh>
    <rPh sb="53" eb="55">
      <t>ヒツヨウ</t>
    </rPh>
    <phoneticPr fontId="2"/>
  </si>
  <si>
    <t>a)からf)の6項目での手数料</t>
    <rPh sb="8" eb="10">
      <t>コウモク</t>
    </rPh>
    <rPh sb="12" eb="15">
      <t>テスウ</t>
    </rPh>
    <phoneticPr fontId="2"/>
  </si>
  <si>
    <t>車輪1本あたり、衝撃試験のみの手数料</t>
    <rPh sb="8" eb="12">
      <t>ショウゲキシケン</t>
    </rPh>
    <rPh sb="15" eb="18">
      <t>テスウ</t>
    </rPh>
    <phoneticPr fontId="2"/>
  </si>
  <si>
    <t>片側での手数料</t>
    <rPh sb="0" eb="2">
      <t>カタガ</t>
    </rPh>
    <rPh sb="4" eb="7">
      <t>テスウ</t>
    </rPh>
    <phoneticPr fontId="2"/>
  </si>
  <si>
    <t>両側での手数料</t>
    <rPh sb="0" eb="2">
      <t>リョウガワ</t>
    </rPh>
    <rPh sb="4" eb="7">
      <t>テスウ</t>
    </rPh>
    <phoneticPr fontId="2"/>
  </si>
  <si>
    <t>水噴霧試験＋両側での手数料</t>
    <rPh sb="0" eb="3">
      <t>ミズフンム</t>
    </rPh>
    <rPh sb="3" eb="5">
      <t>シケン</t>
    </rPh>
    <rPh sb="6" eb="8">
      <t>リョウガワ</t>
    </rPh>
    <rPh sb="10" eb="13">
      <t>テスウリョウ</t>
    </rPh>
    <phoneticPr fontId="2"/>
  </si>
  <si>
    <t>片側でも両側でも同料金</t>
    <rPh sb="0" eb="2">
      <t>カタガ</t>
    </rPh>
    <rPh sb="4" eb="6">
      <t>リョウガワ</t>
    </rPh>
    <rPh sb="8" eb="9">
      <t>ドウ</t>
    </rPh>
    <rPh sb="9" eb="11">
      <t>リョウキン</t>
    </rPh>
    <phoneticPr fontId="2"/>
  </si>
  <si>
    <t>プーリー持ち込みが必要</t>
    <rPh sb="4" eb="5">
      <t>モ</t>
    </rPh>
    <rPh sb="6" eb="7">
      <t>コ</t>
    </rPh>
    <rPh sb="9" eb="11">
      <t>ヒツヨウ</t>
    </rPh>
    <phoneticPr fontId="2"/>
  </si>
  <si>
    <t>下方及び側方両方での手数料</t>
    <rPh sb="0" eb="2">
      <t>カホウ</t>
    </rPh>
    <rPh sb="2" eb="3">
      <t>オヨ</t>
    </rPh>
    <rPh sb="4" eb="6">
      <t>ソクホウ</t>
    </rPh>
    <rPh sb="6" eb="8">
      <t>リョウホウ</t>
    </rPh>
    <rPh sb="10" eb="13">
      <t>テスウ</t>
    </rPh>
    <phoneticPr fontId="2"/>
  </si>
  <si>
    <t>前端部及び後端部両方での手数料</t>
    <rPh sb="0" eb="3">
      <t>ゼンタンブ</t>
    </rPh>
    <rPh sb="3" eb="4">
      <t>オヨ</t>
    </rPh>
    <rPh sb="5" eb="8">
      <t>コウタンブ</t>
    </rPh>
    <rPh sb="8" eb="10">
      <t>リョウホウ</t>
    </rPh>
    <phoneticPr fontId="2"/>
  </si>
  <si>
    <t>3項目での手数料</t>
    <rPh sb="1" eb="3">
      <t>コウモク</t>
    </rPh>
    <rPh sb="5" eb="8">
      <t>テスウリョウ</t>
    </rPh>
    <phoneticPr fontId="2"/>
  </si>
  <si>
    <t>前のみ、または後のみ1条件あたりの手数料</t>
    <rPh sb="0" eb="1">
      <t>マエノ</t>
    </rPh>
    <rPh sb="7" eb="8">
      <t>ウシロ</t>
    </rPh>
    <rPh sb="11" eb="13">
      <t>ジョウケn</t>
    </rPh>
    <rPh sb="17" eb="20">
      <t>テスウ</t>
    </rPh>
    <phoneticPr fontId="2"/>
  </si>
  <si>
    <t>ドラム回転7万回または6時間あたりの手数料</t>
    <rPh sb="6" eb="8">
      <t>マンカ</t>
    </rPh>
    <rPh sb="12" eb="14">
      <t>ジカン</t>
    </rPh>
    <rPh sb="18" eb="21">
      <t>テスウ</t>
    </rPh>
    <phoneticPr fontId="2"/>
  </si>
  <si>
    <t>1車両1計測の手数料</t>
    <rPh sb="1" eb="3">
      <t>シャリョウ</t>
    </rPh>
    <rPh sb="4" eb="6">
      <t>ケイソク</t>
    </rPh>
    <rPh sb="7" eb="10">
      <t>テスウ</t>
    </rPh>
    <phoneticPr fontId="2"/>
  </si>
  <si>
    <t>上記に加え追加1計測あたりの手数料</t>
    <rPh sb="0" eb="2">
      <t>ジョウキニ</t>
    </rPh>
    <rPh sb="3" eb="4">
      <t>クワ</t>
    </rPh>
    <rPh sb="5" eb="7">
      <t>ツイカ</t>
    </rPh>
    <rPh sb="8" eb="10">
      <t>ケイソク</t>
    </rPh>
    <rPh sb="14" eb="17">
      <t>テスウ</t>
    </rPh>
    <phoneticPr fontId="2"/>
  </si>
  <si>
    <t>試験機取付用ジグは依頼者準備</t>
    <rPh sb="0" eb="3">
      <t>シケンキ</t>
    </rPh>
    <rPh sb="3" eb="4">
      <t>ト</t>
    </rPh>
    <rPh sb="4" eb="5">
      <t>ツ</t>
    </rPh>
    <rPh sb="5" eb="6">
      <t>ヨウ</t>
    </rPh>
    <rPh sb="9" eb="12">
      <t>イライシャ</t>
    </rPh>
    <rPh sb="12" eb="14">
      <t>ジュンビ</t>
    </rPh>
    <phoneticPr fontId="3"/>
  </si>
  <si>
    <t>急制動時の旋回、左右車輪への制動装置装備</t>
    <rPh sb="0" eb="1">
      <t xml:space="preserve">キュウ </t>
    </rPh>
    <rPh sb="1" eb="4">
      <t>セイドウ</t>
    </rPh>
    <rPh sb="5" eb="7">
      <t>センカイ</t>
    </rPh>
    <rPh sb="8" eb="12">
      <t>サユウシャル</t>
    </rPh>
    <rPh sb="14" eb="18">
      <t>セイド</t>
    </rPh>
    <rPh sb="18" eb="20">
      <t>ソウビ</t>
    </rPh>
    <phoneticPr fontId="2"/>
  </si>
  <si>
    <t>両側での手数料、片側のみでも同料金</t>
    <rPh sb="0" eb="2">
      <t>リョウガワ</t>
    </rPh>
    <rPh sb="4" eb="7">
      <t>テスウ</t>
    </rPh>
    <rPh sb="8" eb="10">
      <t>カタガワ</t>
    </rPh>
    <rPh sb="14" eb="17">
      <t>ドウリョウキン</t>
    </rPh>
    <phoneticPr fontId="2"/>
  </si>
  <si>
    <t>左右両方での手数料、片側のみでも同料金</t>
    <rPh sb="0" eb="2">
      <t>サユウ</t>
    </rPh>
    <rPh sb="2" eb="4">
      <t>リョウホウ</t>
    </rPh>
    <rPh sb="6" eb="9">
      <t>テスウ</t>
    </rPh>
    <rPh sb="10" eb="12">
      <t>カタガワ</t>
    </rPh>
    <rPh sb="16" eb="19">
      <t>ドウリョウキン</t>
    </rPh>
    <phoneticPr fontId="2"/>
  </si>
  <si>
    <t>1部品あたりの手数料</t>
    <rPh sb="1" eb="3">
      <t>ブヒン</t>
    </rPh>
    <rPh sb="7" eb="10">
      <t>テスウ</t>
    </rPh>
    <phoneticPr fontId="2"/>
  </si>
  <si>
    <t>1試験あたりの手数料</t>
    <rPh sb="1" eb="3">
      <t>シケン</t>
    </rPh>
    <rPh sb="7" eb="10">
      <t>テスウ</t>
    </rPh>
    <phoneticPr fontId="2"/>
  </si>
  <si>
    <t>衝突試験1回あたりのデータ提供</t>
    <rPh sb="0" eb="4">
      <t>ショウトテゥ</t>
    </rPh>
    <rPh sb="5" eb="6">
      <t>カイ</t>
    </rPh>
    <rPh sb="13" eb="15">
      <t>テイキョウ</t>
    </rPh>
    <phoneticPr fontId="2"/>
  </si>
  <si>
    <t>基礎料金(500kmまで)またはJIS D 9313-5 附属書Aの場合は規定回数</t>
    <rPh sb="0" eb="2">
      <t>キソ</t>
    </rPh>
    <rPh sb="2" eb="4">
      <t>リョウキン</t>
    </rPh>
    <rPh sb="29" eb="32">
      <t>フゾクショ</t>
    </rPh>
    <rPh sb="34" eb="36">
      <t>バアイ</t>
    </rPh>
    <rPh sb="37" eb="41">
      <t>キテイカイスウ</t>
    </rPh>
    <phoneticPr fontId="2"/>
  </si>
  <si>
    <t>以降500km毎またはJIS D 9313-5 附属書Aの場合は規定回数毎の追加手数料</t>
    <rPh sb="0" eb="2">
      <t>イコウ</t>
    </rPh>
    <rPh sb="7" eb="8">
      <t>ゴト</t>
    </rPh>
    <rPh sb="36" eb="37">
      <t>ゴト</t>
    </rPh>
    <rPh sb="38" eb="40">
      <t>ツイカ</t>
    </rPh>
    <rPh sb="40" eb="43">
      <t>テスウ</t>
    </rPh>
    <phoneticPr fontId="2"/>
  </si>
  <si>
    <t>一式（5本）あたりの手数料</t>
    <rPh sb="0" eb="2">
      <t>イッシキ</t>
    </rPh>
    <rPh sb="4" eb="5">
      <t>ホン</t>
    </rPh>
    <rPh sb="10" eb="13">
      <t>テスウ</t>
    </rPh>
    <phoneticPr fontId="2"/>
  </si>
  <si>
    <t>想定される航続距離により所要時間が変わるため料金も変わります</t>
    <rPh sb="0" eb="2">
      <t>ソウテイ</t>
    </rPh>
    <rPh sb="5" eb="9">
      <t>コウゾクキョリ</t>
    </rPh>
    <rPh sb="12" eb="16">
      <t>ショヨウジカン</t>
    </rPh>
    <rPh sb="17" eb="18">
      <t>カ</t>
    </rPh>
    <rPh sb="22" eb="24">
      <t>リョウキン</t>
    </rPh>
    <rPh sb="25" eb="26">
      <t>カ</t>
    </rPh>
    <phoneticPr fontId="3"/>
  </si>
  <si>
    <t>1点1試験あたりの手数料（ゲージ代含む）試験料金は別途</t>
    <rPh sb="1" eb="2">
      <t>テン</t>
    </rPh>
    <rPh sb="9" eb="12">
      <t>テスウリョウ</t>
    </rPh>
    <rPh sb="16" eb="17">
      <t>ダイ</t>
    </rPh>
    <rPh sb="17" eb="18">
      <t>フク</t>
    </rPh>
    <rPh sb="20" eb="22">
      <t>シケン</t>
    </rPh>
    <rPh sb="22" eb="24">
      <t>リョウキン</t>
    </rPh>
    <rPh sb="25" eb="27">
      <t>ベット</t>
    </rPh>
    <phoneticPr fontId="2"/>
  </si>
  <si>
    <t>1点追加あたりの手数料（ゲージ代含む）</t>
    <rPh sb="1" eb="2">
      <t>テン</t>
    </rPh>
    <rPh sb="2" eb="4">
      <t>ツイカ</t>
    </rPh>
    <rPh sb="8" eb="11">
      <t>テスウリョウ</t>
    </rPh>
    <rPh sb="15" eb="16">
      <t>ダイ</t>
    </rPh>
    <rPh sb="16" eb="17">
      <t>フク</t>
    </rPh>
    <phoneticPr fontId="2"/>
  </si>
  <si>
    <t>1点1試験あたりの手数料　試験料金は別途</t>
    <rPh sb="1" eb="2">
      <t>テン</t>
    </rPh>
    <rPh sb="3" eb="5">
      <t>シケn</t>
    </rPh>
    <rPh sb="9" eb="12">
      <t>テスウリョウ</t>
    </rPh>
    <rPh sb="13" eb="17">
      <t>シケンリョウキン</t>
    </rPh>
    <rPh sb="18" eb="20">
      <t>ベット</t>
    </rPh>
    <phoneticPr fontId="2"/>
  </si>
  <si>
    <t>1点追加あたりの手数料</t>
    <rPh sb="1" eb="2">
      <t>テン</t>
    </rPh>
    <rPh sb="2" eb="4">
      <t>ツイカ</t>
    </rPh>
    <rPh sb="8" eb="11">
      <t>テスウリョウ</t>
    </rPh>
    <phoneticPr fontId="2"/>
  </si>
  <si>
    <t>1試料1時間あたりの手数料</t>
    <rPh sb="10" eb="13">
      <t>テスウリョウ</t>
    </rPh>
    <phoneticPr fontId="2"/>
  </si>
  <si>
    <t>1点1試験あたりの手数料</t>
    <rPh sb="1" eb="2">
      <t>テン</t>
    </rPh>
    <rPh sb="3" eb="5">
      <t>シケン</t>
    </rPh>
    <rPh sb="9" eb="12">
      <t>テスウリョウ</t>
    </rPh>
    <phoneticPr fontId="2"/>
  </si>
  <si>
    <t>JIS規定相当の単純な圧縮引張、弾性域</t>
    <rPh sb="3" eb="5">
      <t>キテイ</t>
    </rPh>
    <rPh sb="5" eb="7">
      <t>ソウトウ</t>
    </rPh>
    <rPh sb="8" eb="10">
      <t>タンジュン</t>
    </rPh>
    <rPh sb="11" eb="13">
      <t>アッシュク</t>
    </rPh>
    <rPh sb="13" eb="15">
      <t>ヒッパリ</t>
    </rPh>
    <rPh sb="16" eb="18">
      <t>ダンセイ</t>
    </rPh>
    <rPh sb="18" eb="19">
      <t>イキ</t>
    </rPh>
    <phoneticPr fontId="2"/>
  </si>
  <si>
    <t>上記以外</t>
    <rPh sb="0" eb="4">
      <t>ジョウキイガイ</t>
    </rPh>
    <phoneticPr fontId="2"/>
  </si>
  <si>
    <t>1試料あたりの手数料</t>
    <rPh sb="7" eb="10">
      <t>テスウリョウ</t>
    </rPh>
    <phoneticPr fontId="2"/>
  </si>
  <si>
    <t>1箇所検査あたりの手数料</t>
    <rPh sb="1" eb="3">
      <t>カショ</t>
    </rPh>
    <rPh sb="3" eb="5">
      <t>ケンサ</t>
    </rPh>
    <rPh sb="9" eb="12">
      <t>テスウリョウ</t>
    </rPh>
    <phoneticPr fontId="2"/>
  </si>
  <si>
    <t>フレーム全体検査あたりの手数料</t>
    <rPh sb="4" eb="6">
      <t>ゼンタイ</t>
    </rPh>
    <rPh sb="6" eb="8">
      <t>ケンサ</t>
    </rPh>
    <rPh sb="12" eb="15">
      <t>テスウリョウ</t>
    </rPh>
    <phoneticPr fontId="2"/>
  </si>
  <si>
    <t>1測定あたりの手数料</t>
    <rPh sb="1" eb="3">
      <t>ソクテイ</t>
    </rPh>
    <rPh sb="7" eb="10">
      <t>テスウ</t>
    </rPh>
    <phoneticPr fontId="3"/>
  </si>
  <si>
    <t>1本あたりの手数料</t>
    <rPh sb="1" eb="2">
      <t>ホn</t>
    </rPh>
    <rPh sb="6" eb="9">
      <t>テスウ</t>
    </rPh>
    <phoneticPr fontId="3"/>
  </si>
  <si>
    <t>30分あたりの手数料</t>
    <rPh sb="2" eb="3">
      <t>フン</t>
    </rPh>
    <rPh sb="7" eb="10">
      <t>テスウリョウ</t>
    </rPh>
    <phoneticPr fontId="2"/>
  </si>
  <si>
    <t>1サンプルあたりの手数料</t>
    <rPh sb="9" eb="12">
      <t>テスウリョウ</t>
    </rPh>
    <phoneticPr fontId="2"/>
  </si>
  <si>
    <t>1日あたりの手数料　設備貸与の同意書提出必要</t>
    <rPh sb="1" eb="2">
      <t>ニチ</t>
    </rPh>
    <rPh sb="6" eb="9">
      <t>テスウリョウ</t>
    </rPh>
    <rPh sb="10" eb="12">
      <t>セツビ</t>
    </rPh>
    <rPh sb="12" eb="14">
      <t>タイヨ</t>
    </rPh>
    <rPh sb="15" eb="18">
      <t>ドウイショ</t>
    </rPh>
    <rPh sb="18" eb="20">
      <t>テイシュツ</t>
    </rPh>
    <rPh sb="20" eb="22">
      <t>ヒツヨウ</t>
    </rPh>
    <phoneticPr fontId="2"/>
  </si>
  <si>
    <t>1時間あたりの手数料、別途職員立会料金が必要な試験機あり</t>
    <rPh sb="1" eb="3">
      <t>ジカン</t>
    </rPh>
    <rPh sb="7" eb="10">
      <t>テスウリョウ</t>
    </rPh>
    <rPh sb="11" eb="13">
      <t>ベット</t>
    </rPh>
    <rPh sb="13" eb="15">
      <t>ショクイン</t>
    </rPh>
    <rPh sb="15" eb="17">
      <t>タチアイ</t>
    </rPh>
    <rPh sb="17" eb="19">
      <t>リョウキン</t>
    </rPh>
    <rPh sb="20" eb="22">
      <t>ヒツヨウ</t>
    </rPh>
    <rPh sb="23" eb="26">
      <t>シケn</t>
    </rPh>
    <phoneticPr fontId="2"/>
  </si>
  <si>
    <t>上限は規定回数の10倍まで</t>
    <rPh sb="0" eb="2">
      <t>ジョウゲン</t>
    </rPh>
    <rPh sb="3" eb="7">
      <t>キテイカイスウ</t>
    </rPh>
    <rPh sb="10" eb="11">
      <t>バイ</t>
    </rPh>
    <phoneticPr fontId="3"/>
  </si>
  <si>
    <t>電動アシスト自転車用シャーシダイナモメータにて測定</t>
    <rPh sb="0" eb="2">
      <t>デンドウ</t>
    </rPh>
    <rPh sb="6" eb="9">
      <t>ジテンシャ</t>
    </rPh>
    <rPh sb="9" eb="10">
      <t>ヨウ</t>
    </rPh>
    <rPh sb="23" eb="25">
      <t>ソクテイ</t>
    </rPh>
    <phoneticPr fontId="2"/>
  </si>
  <si>
    <t>各試験あたりの手数料</t>
    <rPh sb="1" eb="3">
      <t>シケンア</t>
    </rPh>
    <rPh sb="7" eb="10">
      <t>テスウ</t>
    </rPh>
    <phoneticPr fontId="3"/>
  </si>
  <si>
    <t>乾燥試験の手数料　水ぬれ試験については要相談</t>
    <rPh sb="0" eb="2">
      <t>カンソウ</t>
    </rPh>
    <rPh sb="2" eb="4">
      <t>シケン</t>
    </rPh>
    <rPh sb="5" eb="8">
      <t>テスウリョウ</t>
    </rPh>
    <rPh sb="9" eb="10">
      <t>ミズ</t>
    </rPh>
    <rPh sb="12" eb="14">
      <t>シケン</t>
    </rPh>
    <rPh sb="19" eb="22">
      <t>ヨウソウダン</t>
    </rPh>
    <phoneticPr fontId="2"/>
  </si>
  <si>
    <t>1日あたりの手数料/旅費は別途請求</t>
    <rPh sb="6" eb="9">
      <t>テスウリョウ</t>
    </rPh>
    <rPh sb="10" eb="12">
      <t>リョヒ</t>
    </rPh>
    <rPh sb="13" eb="15">
      <t>ベット</t>
    </rPh>
    <rPh sb="15" eb="17">
      <t>セイキュウ</t>
    </rPh>
    <phoneticPr fontId="2"/>
  </si>
  <si>
    <t>試験数</t>
    <rPh sb="0" eb="3">
      <t>シケンスウ</t>
    </rPh>
    <phoneticPr fontId="3"/>
  </si>
  <si>
    <t>単価</t>
    <rPh sb="0" eb="2">
      <t>タンカ</t>
    </rPh>
    <phoneticPr fontId="3"/>
  </si>
  <si>
    <t>総計</t>
    <rPh sb="0" eb="2">
      <t>ソウケイ</t>
    </rPh>
    <phoneticPr fontId="3"/>
  </si>
  <si>
    <t>設備使用日</t>
    <rPh sb="0" eb="2">
      <t>セツビ</t>
    </rPh>
    <rPh sb="2" eb="4">
      <t>シヨウ</t>
    </rPh>
    <rPh sb="4" eb="5">
      <t>ヒ</t>
    </rPh>
    <phoneticPr fontId="3"/>
  </si>
  <si>
    <t>請求書到着後、2か月以内の銀行振込</t>
    <rPh sb="0" eb="3">
      <t>セイキュウショ</t>
    </rPh>
    <rPh sb="3" eb="5">
      <t>トウチャク</t>
    </rPh>
    <rPh sb="5" eb="6">
      <t>ゴ</t>
    </rPh>
    <rPh sb="9" eb="10">
      <t>ゲツ</t>
    </rPh>
    <rPh sb="10" eb="12">
      <t>イナイ</t>
    </rPh>
    <rPh sb="13" eb="16">
      <t>ギンコウフ</t>
    </rPh>
    <rPh sb="16" eb="17">
      <t>コ</t>
    </rPh>
    <phoneticPr fontId="3"/>
  </si>
  <si>
    <t>「フレーム」、「電動」、「9313-2」、「5.5.1.4」などで検索できます。</t>
    <rPh sb="8" eb="10">
      <t>デンドウ</t>
    </rPh>
    <rPh sb="33" eb="35">
      <t>ケンサク</t>
    </rPh>
    <phoneticPr fontId="3"/>
  </si>
  <si>
    <t>5.2.5 制動性能（走路、試験機）</t>
    <rPh sb="6" eb="10">
      <t>セイドウセイノウ</t>
    </rPh>
    <rPh sb="11" eb="13">
      <t>ソウロ</t>
    </rPh>
    <rPh sb="14" eb="17">
      <t>シケンキ</t>
    </rPh>
    <phoneticPr fontId="45"/>
  </si>
  <si>
    <t>郵便番号</t>
    <rPh sb="0" eb="4">
      <t>ユウビンバンゴウ</t>
    </rPh>
    <phoneticPr fontId="3"/>
  </si>
  <si>
    <t>住所</t>
    <rPh sb="0" eb="2">
      <t>ジュウショ</t>
    </rPh>
    <phoneticPr fontId="3"/>
  </si>
  <si>
    <t>1
1</t>
    <phoneticPr fontId="3"/>
  </si>
  <si>
    <t>職員試験機操作</t>
    <rPh sb="0" eb="2">
      <t>ショクイn</t>
    </rPh>
    <rPh sb="2" eb="7">
      <t>シケンキソウサ</t>
    </rPh>
    <phoneticPr fontId="2"/>
  </si>
  <si>
    <t>依頼者試験機操作</t>
    <rPh sb="0" eb="3">
      <t>イライシャ</t>
    </rPh>
    <rPh sb="3" eb="8">
      <t>シケンキソウサ</t>
    </rPh>
    <phoneticPr fontId="2"/>
  </si>
  <si>
    <t>表紙含む2ページまで</t>
  </si>
  <si>
    <t>以降1ページあたりの手数料</t>
    <rPh sb="10" eb="13">
      <t>テスウリョウ</t>
    </rPh>
    <phoneticPr fontId="3"/>
  </si>
  <si>
    <t xml:space="preserve"> 電子メール：cycle-test@jbpi.or.jp　FAX: 072-238-8271</t>
    <phoneticPr fontId="3"/>
  </si>
  <si>
    <t>試験確認書</t>
    <rPh sb="0" eb="2">
      <t>シケン</t>
    </rPh>
    <rPh sb="2" eb="5">
      <t>カクニンショ</t>
    </rPh>
    <phoneticPr fontId="3"/>
  </si>
  <si>
    <t>請求書到着後、翌月末までに指定口座に振り込み
（振込手数料は依頼者負担）</t>
    <rPh sb="0" eb="3">
      <t>セイキュウショ</t>
    </rPh>
    <rPh sb="3" eb="5">
      <t>トウチャク</t>
    </rPh>
    <rPh sb="5" eb="6">
      <t>ゴ</t>
    </rPh>
    <rPh sb="7" eb="10">
      <t>ヨクゲツマツ</t>
    </rPh>
    <rPh sb="13" eb="15">
      <t>シテイ</t>
    </rPh>
    <rPh sb="15" eb="17">
      <t>コウザ</t>
    </rPh>
    <rPh sb="18" eb="19">
      <t>フ</t>
    </rPh>
    <rPh sb="20" eb="21">
      <t>コ</t>
    </rPh>
    <rPh sb="24" eb="26">
      <t>フリコミ</t>
    </rPh>
    <rPh sb="26" eb="29">
      <t>テスウリョウ</t>
    </rPh>
    <rPh sb="30" eb="33">
      <t>イライシャ</t>
    </rPh>
    <rPh sb="33" eb="35">
      <t>フタン</t>
    </rPh>
    <phoneticPr fontId="3"/>
  </si>
  <si>
    <t>試験依頼書（規定試験）</t>
    <rPh sb="0" eb="5">
      <t>シケンイライショ</t>
    </rPh>
    <rPh sb="6" eb="10">
      <t>キテイシケン</t>
    </rPh>
    <phoneticPr fontId="3"/>
  </si>
  <si>
    <r>
      <t xml:space="preserve">2ページ目以降
</t>
    </r>
    <r>
      <rPr>
        <sz val="10"/>
        <rFont val="ＭＳ Ｐゴシック"/>
        <family val="3"/>
        <charset val="128"/>
      </rPr>
      <t>有　・　無</t>
    </r>
    <rPh sb="4" eb="5">
      <t>メ</t>
    </rPh>
    <rPh sb="5" eb="7">
      <t>イコウ</t>
    </rPh>
    <rPh sb="9" eb="10">
      <t>アリ</t>
    </rPh>
    <rPh sb="13" eb="14">
      <t>ナシ</t>
    </rPh>
    <phoneticPr fontId="3"/>
  </si>
  <si>
    <t>試験依頼書（設備貸出）</t>
    <rPh sb="0" eb="5">
      <t>シケンイライショ</t>
    </rPh>
    <rPh sb="6" eb="8">
      <t>セツビ</t>
    </rPh>
    <rPh sb="8" eb="10">
      <t>カシダシ</t>
    </rPh>
    <phoneticPr fontId="3"/>
  </si>
  <si>
    <r>
      <t>試験依頼書</t>
    </r>
    <r>
      <rPr>
        <sz val="12"/>
        <rFont val="ＭＳ ゴシック"/>
        <family val="3"/>
        <charset val="128"/>
      </rPr>
      <t>（規定以外の試験）</t>
    </r>
    <rPh sb="0" eb="5">
      <t>シケンイライショ</t>
    </rPh>
    <rPh sb="6" eb="8">
      <t>キテイ</t>
    </rPh>
    <rPh sb="8" eb="10">
      <t>イガイ</t>
    </rPh>
    <rPh sb="11" eb="13">
      <t>シケン</t>
    </rPh>
    <phoneticPr fontId="3"/>
  </si>
  <si>
    <t>9313</t>
    <phoneticPr fontId="3"/>
  </si>
  <si>
    <t>一般財団法人自転車産業振興協会技術研究所　所長　殿</t>
  </si>
  <si>
    <t>依頼者</t>
  </si>
  <si>
    <t>会社名</t>
  </si>
  <si>
    <t>所在地</t>
  </si>
  <si>
    <t>立会代表者</t>
  </si>
  <si>
    <t>所属名(部課名)　</t>
  </si>
  <si>
    <t>立会目的</t>
  </si>
  <si>
    <t>立会希望日時</t>
  </si>
  <si>
    <t>誓約書</t>
  </si>
  <si>
    <t>管理主体</t>
  </si>
  <si>
    <t>承認日</t>
  </si>
  <si>
    <r>
      <t xml:space="preserve">〒  　　　　  </t>
    </r>
    <r>
      <rPr>
        <sz val="8"/>
        <color theme="1"/>
        <rFont val="ＭＳ 明朝"/>
        <family val="1"/>
        <charset val="128"/>
      </rPr>
      <t xml:space="preserve">    </t>
    </r>
    <r>
      <rPr>
        <sz val="10.5"/>
        <color theme="1"/>
        <rFont val="ＭＳ 明朝"/>
        <family val="1"/>
        <charset val="128"/>
      </rPr>
      <t>　</t>
    </r>
    <phoneticPr fontId="52"/>
  </si>
  <si>
    <t>氏名</t>
    <rPh sb="0" eb="2">
      <t>シメイ</t>
    </rPh>
    <phoneticPr fontId="52"/>
  </si>
  <si>
    <t>所属先所在地</t>
    <rPh sb="0" eb="3">
      <t>ショゾクサキ</t>
    </rPh>
    <rPh sb="3" eb="6">
      <t>ショザイチ</t>
    </rPh>
    <phoneticPr fontId="52"/>
  </si>
  <si>
    <t>〒　　    　</t>
    <phoneticPr fontId="52"/>
  </si>
  <si>
    <t>TEL</t>
    <phoneticPr fontId="52"/>
  </si>
  <si>
    <t>FAX</t>
    <phoneticPr fontId="52"/>
  </si>
  <si>
    <r>
      <t>住所：</t>
    </r>
    <r>
      <rPr>
        <u/>
        <sz val="10.5"/>
        <color theme="1"/>
        <rFont val="ＭＳ 明朝"/>
        <family val="1"/>
        <charset val="128"/>
      </rPr>
      <t>　　　　　　　　　　　　　　　　　　　　　　　　　　　　　　　　　　　</t>
    </r>
  </si>
  <si>
    <r>
      <t>氏名：</t>
    </r>
    <r>
      <rPr>
        <u/>
        <sz val="10.5"/>
        <color theme="1"/>
        <rFont val="ＭＳ 明朝"/>
        <family val="1"/>
        <charset val="128"/>
      </rPr>
      <t>　　　　　　</t>
    </r>
    <phoneticPr fontId="52"/>
  </si>
  <si>
    <t>立会申込書　及び　誓約書</t>
    <phoneticPr fontId="3"/>
  </si>
  <si>
    <t>年　　月　　日　　時　　分　～　　　時　　分</t>
    <phoneticPr fontId="3"/>
  </si>
  <si>
    <t>年　　　月　　　日</t>
    <phoneticPr fontId="3"/>
  </si>
  <si>
    <t>設備貸与のご案内</t>
  </si>
  <si>
    <t>設備貸与に係るトラブル回避のため、必ずお読みいただき遵守をお願いします。</t>
  </si>
  <si>
    <t>別紙の同意書にご署名、捺印の上、ご提出いただいた後、設備貸与の依頼を受理します。</t>
  </si>
  <si>
    <r>
      <t>１）</t>
    </r>
    <r>
      <rPr>
        <b/>
        <sz val="7"/>
        <color theme="1"/>
        <rFont val="Times New Roman"/>
        <family val="1"/>
      </rPr>
      <t xml:space="preserve"> </t>
    </r>
    <r>
      <rPr>
        <b/>
        <sz val="10"/>
        <color theme="1"/>
        <rFont val="ＭＳ 明朝"/>
        <family val="1"/>
        <charset val="128"/>
      </rPr>
      <t>シャーシダイナモメータ</t>
    </r>
  </si>
  <si>
    <t>依頼試験</t>
  </si>
  <si>
    <t>設備貸与</t>
  </si>
  <si>
    <t>駆動比率測定</t>
  </si>
  <si>
    <t>試験証明書を発行します。</t>
  </si>
  <si>
    <t>試験報告書を発行します。</t>
  </si>
  <si>
    <r>
      <t>２．</t>
    </r>
    <r>
      <rPr>
        <sz val="7"/>
        <color theme="1"/>
        <rFont val="Times New Roman"/>
        <family val="1"/>
      </rPr>
      <t xml:space="preserve"> </t>
    </r>
    <r>
      <rPr>
        <sz val="10"/>
        <color theme="1"/>
        <rFont val="ＭＳ 明朝"/>
        <family val="1"/>
        <charset val="128"/>
      </rPr>
      <t>本装置は、（一財）日本車両検査協会東京検査所が所有するシャーシダイナモメータと同等の計測装置です。両者で駆動比率測定データの比較を行った結果も同等であると判断します。</t>
    </r>
  </si>
  <si>
    <r>
      <t>３．</t>
    </r>
    <r>
      <rPr>
        <sz val="7"/>
        <color theme="1"/>
        <rFont val="Times New Roman"/>
        <family val="1"/>
      </rPr>
      <t xml:space="preserve"> </t>
    </r>
    <r>
      <rPr>
        <u/>
        <sz val="10"/>
        <color theme="1"/>
        <rFont val="ＭＳ 明朝"/>
        <family val="1"/>
        <charset val="128"/>
      </rPr>
      <t>本試験証明書は（公財）日本交通管理技術協会の型式認定には使えません。</t>
    </r>
    <r>
      <rPr>
        <sz val="10"/>
        <color theme="1"/>
        <rFont val="ＭＳ 明朝"/>
        <family val="1"/>
        <charset val="128"/>
      </rPr>
      <t>型式認定制度については同協会にご相談ください。</t>
    </r>
  </si>
  <si>
    <r>
      <t>４．</t>
    </r>
    <r>
      <rPr>
        <sz val="7"/>
        <color theme="1"/>
        <rFont val="Times New Roman"/>
        <family val="1"/>
      </rPr>
      <t xml:space="preserve"> </t>
    </r>
    <r>
      <rPr>
        <sz val="10"/>
        <color theme="1"/>
        <rFont val="ＭＳ 明朝"/>
        <family val="1"/>
        <charset val="128"/>
      </rPr>
      <t>お問い合わせのご相談後、設備貸与の予約日をお決めして、試験申込書及び同意書をご提出いただきます。一日単位（9時から17時、12時から13時は昼休み）のご予約となります。半日または複数日になる場合はあらかじめご相談ください。</t>
    </r>
  </si>
  <si>
    <r>
      <t>５．</t>
    </r>
    <r>
      <rPr>
        <sz val="7"/>
        <color theme="1"/>
        <rFont val="Times New Roman"/>
        <family val="1"/>
      </rPr>
      <t xml:space="preserve"> </t>
    </r>
    <r>
      <rPr>
        <sz val="10"/>
        <color theme="1"/>
        <rFont val="ＭＳ 明朝"/>
        <family val="1"/>
        <charset val="128"/>
      </rPr>
      <t>自転車形状により本装置に取り付かない場合がありますので、事前にご相談ください。また、自転車に安全装置が付いている等の理由により測定できない場合がありますのでご了承ください。</t>
    </r>
  </si>
  <si>
    <r>
      <t>６．</t>
    </r>
    <r>
      <rPr>
        <sz val="7"/>
        <color theme="1"/>
        <rFont val="Times New Roman"/>
        <family val="1"/>
      </rPr>
      <t xml:space="preserve"> </t>
    </r>
    <r>
      <rPr>
        <sz val="10"/>
        <color theme="1"/>
        <rFont val="ＭＳ 明朝"/>
        <family val="1"/>
        <charset val="128"/>
      </rPr>
      <t>ご予約のキャンセルは速やかにご連絡をお願いします。なお、前日15時以降のキャンセルのご連絡につきましては、ご連絡時間に応じたキャンセル料を申し受けます。</t>
    </r>
  </si>
  <si>
    <r>
      <t>７．</t>
    </r>
    <r>
      <rPr>
        <sz val="7"/>
        <color theme="1"/>
        <rFont val="Times New Roman"/>
        <family val="1"/>
      </rPr>
      <t xml:space="preserve"> </t>
    </r>
    <r>
      <rPr>
        <sz val="10"/>
        <color theme="1"/>
        <rFont val="ＭＳ 明朝"/>
        <family val="1"/>
        <charset val="128"/>
      </rPr>
      <t>設備の故障等にて当所からご予約をキャンセルさせていただく場合がありますのでご了承ください。</t>
    </r>
  </si>
  <si>
    <r>
      <t>２）</t>
    </r>
    <r>
      <rPr>
        <b/>
        <sz val="7"/>
        <color theme="1"/>
        <rFont val="Times New Roman"/>
        <family val="1"/>
      </rPr>
      <t xml:space="preserve"> </t>
    </r>
    <r>
      <rPr>
        <b/>
        <sz val="10"/>
        <color theme="1"/>
        <rFont val="ＭＳ 明朝"/>
        <family val="1"/>
        <charset val="128"/>
      </rPr>
      <t>傾斜台</t>
    </r>
  </si>
  <si>
    <t>同意書のご提出なしで貸与いたします。</t>
  </si>
  <si>
    <t>以上</t>
  </si>
  <si>
    <t>設備貸与　同意書</t>
  </si>
  <si>
    <t>一般財団法人自転車産業振興協会</t>
  </si>
  <si>
    <t>技　術　研　究　所　御中</t>
  </si>
  <si>
    <t>試験設備の貸与にあたり、下記の項目について同意し、設備を借用します。</t>
  </si>
  <si>
    <r>
      <t>１）</t>
    </r>
    <r>
      <rPr>
        <sz val="7"/>
        <color theme="1"/>
        <rFont val="Times New Roman"/>
        <family val="1"/>
      </rPr>
      <t xml:space="preserve"> </t>
    </r>
    <r>
      <rPr>
        <sz val="10"/>
        <color theme="1"/>
        <rFont val="ＭＳ 明朝"/>
        <family val="1"/>
        <charset val="128"/>
      </rPr>
      <t>貸与中の試験設備の突然の故障、不具合等のトラブル発生により、貸与を中止させていただくことがあります。</t>
    </r>
  </si>
  <si>
    <r>
      <t>２）</t>
    </r>
    <r>
      <rPr>
        <sz val="7"/>
        <color theme="1"/>
        <rFont val="Times New Roman"/>
        <family val="1"/>
      </rPr>
      <t xml:space="preserve"> </t>
    </r>
    <r>
      <rPr>
        <sz val="10"/>
        <color theme="1"/>
        <rFont val="ＭＳ 明朝"/>
        <family val="1"/>
        <charset val="128"/>
      </rPr>
      <t>ご予約をいただいているのにかかわらず、試験設備の故障、不具合等のトラブル発生、及び対応可能な当所職員が貸与当日出社できなくなる等の理由により、試験設備が貸与不可能な状態となった場合、貸与をキャンセルさせていただきます。</t>
    </r>
  </si>
  <si>
    <r>
      <t>３）</t>
    </r>
    <r>
      <rPr>
        <sz val="7"/>
        <color theme="1"/>
        <rFont val="Times New Roman"/>
        <family val="1"/>
      </rPr>
      <t xml:space="preserve"> </t>
    </r>
    <r>
      <rPr>
        <sz val="10"/>
        <color theme="1"/>
        <rFont val="ＭＳ 明朝"/>
        <family val="1"/>
        <charset val="128"/>
      </rPr>
      <t>貸与の中止、キャンセルに係る貴社への補償、責任は負いかねますのでご了解ください。</t>
    </r>
  </si>
  <si>
    <r>
      <t>４）</t>
    </r>
    <r>
      <rPr>
        <sz val="7"/>
        <color theme="1"/>
        <rFont val="Times New Roman"/>
        <family val="1"/>
      </rPr>
      <t xml:space="preserve"> </t>
    </r>
    <r>
      <rPr>
        <sz val="10"/>
        <color theme="1"/>
        <rFont val="ＭＳ 明朝"/>
        <family val="1"/>
        <charset val="128"/>
      </rPr>
      <t>貸与、試験中に生じた貴社持ち込み品の故障、不具合に係る貴社への補償、責任は負いかねますのでご了承ください。</t>
    </r>
  </si>
  <si>
    <r>
      <t>５）</t>
    </r>
    <r>
      <rPr>
        <sz val="7"/>
        <color theme="1"/>
        <rFont val="Times New Roman"/>
        <family val="1"/>
      </rPr>
      <t xml:space="preserve"> </t>
    </r>
    <r>
      <rPr>
        <sz val="10"/>
        <color theme="1"/>
        <rFont val="ＭＳ 明朝"/>
        <family val="1"/>
        <charset val="128"/>
      </rPr>
      <t>貸与中の規定外の使用、または誤使用等により試験設備が故障した場合は、修理費用をご負担いただく場合があります。誠意をもって協議いただくことをお願いします。</t>
    </r>
  </si>
  <si>
    <r>
      <t>６）</t>
    </r>
    <r>
      <rPr>
        <sz val="7"/>
        <color theme="1"/>
        <rFont val="Times New Roman"/>
        <family val="1"/>
      </rPr>
      <t xml:space="preserve"> </t>
    </r>
    <r>
      <rPr>
        <sz val="10"/>
        <color theme="1"/>
        <rFont val="ＭＳ 明朝"/>
        <family val="1"/>
        <charset val="128"/>
      </rPr>
      <t>試験室内の依頼者による写真や動画の撮影・記録については、事前に許可を得ることとし、試験室内にて必ず試験車両が入る構図で、依頼者での使用に限ります。撮影物のSNS等のメディアや広告物等への使用については禁止します。</t>
    </r>
  </si>
  <si>
    <r>
      <t>７）</t>
    </r>
    <r>
      <rPr>
        <sz val="7"/>
        <color theme="1"/>
        <rFont val="Times New Roman"/>
        <family val="1"/>
      </rPr>
      <t xml:space="preserve"> </t>
    </r>
    <r>
      <rPr>
        <sz val="10"/>
        <color theme="1"/>
        <rFont val="ＭＳ 明朝"/>
        <family val="1"/>
        <charset val="128"/>
      </rPr>
      <t>設備利用中、リアルタイムで外部との動画接続をご希望の場合、６）の事項を遵守するとともに、事前に接続先についての情報及び接続理由を申請してください。申請先以外への動画接続は禁止いたします。また、申請接続先や接続理由によっては設備利用中の接続をお断りさせていただく場合がございます。</t>
    </r>
  </si>
  <si>
    <t>（接続先：　　　　　　　　　　　　　　　　　　　接続理由：　　　　　　　　　　　　　　　）</t>
  </si>
  <si>
    <t>※上記６）、７）の事項を遵守いただけない場合、以後の設備のご利用をお断りさせていただく事がありますのでご了承ください。</t>
  </si>
  <si>
    <t>所属　　　　　　　　　　　　　　　　　　</t>
  </si>
  <si>
    <t>技研記入欄</t>
  </si>
  <si>
    <t>住所　　　　                           　　　　　　　　　　　　　　　　　　　　　　　　　　　　　　　</t>
    <phoneticPr fontId="3"/>
  </si>
  <si>
    <t>会社名　　　　　　　　　　　　　　　　　　　　　　　　　</t>
    <phoneticPr fontId="3"/>
  </si>
  <si>
    <t>ご担当者氏名　　　　　　　                                    　　　　　　</t>
    <phoneticPr fontId="3"/>
  </si>
  <si>
    <t>社印</t>
    <rPh sb="0" eb="2">
      <t>シャイン</t>
    </rPh>
    <phoneticPr fontId="3"/>
  </si>
  <si>
    <t>一充電当たりの走行測定</t>
    <rPh sb="0" eb="4">
      <t>イチジュウデンア</t>
    </rPh>
    <rPh sb="7" eb="11">
      <t>ソウコウソクテイ</t>
    </rPh>
    <phoneticPr fontId="3"/>
  </si>
  <si>
    <t>試験証明書／報告書を発行しません。生データは提供します。</t>
    <rPh sb="6" eb="9">
      <t>ホウコクショ</t>
    </rPh>
    <rPh sb="17" eb="18">
      <t>ナマ</t>
    </rPh>
    <rPh sb="22" eb="24">
      <t>テイキョウ</t>
    </rPh>
    <phoneticPr fontId="3"/>
  </si>
  <si>
    <t>　私は立会者または立会代表者として、貴所職員の指示に従い、立会において知り得たいかなる情報も、貴所の同意無くして、外部に発表し、また第三者に漏洩しないことを誓います。</t>
    <phoneticPr fontId="3"/>
  </si>
  <si>
    <r>
      <t>１．</t>
    </r>
    <r>
      <rPr>
        <sz val="7"/>
        <color theme="1"/>
        <rFont val="Times New Roman"/>
        <family val="1"/>
      </rPr>
      <t xml:space="preserve"> </t>
    </r>
    <r>
      <rPr>
        <sz val="10"/>
        <color theme="1"/>
        <rFont val="ＭＳ 明朝"/>
        <family val="1"/>
        <charset val="128"/>
      </rPr>
      <t>本装置については下表のとおりです。</t>
    </r>
    <phoneticPr fontId="3"/>
  </si>
  <si>
    <t>　　　年　　　月　　　日</t>
    <phoneticPr fontId="3"/>
  </si>
  <si>
    <t>電子メール
アドレス</t>
    <rPh sb="0" eb="2">
      <t>デンシ</t>
    </rPh>
    <phoneticPr fontId="52"/>
  </si>
  <si>
    <t>立会者氏名及び
人数</t>
    <phoneticPr fontId="52"/>
  </si>
  <si>
    <r>
      <t>　</t>
    </r>
    <r>
      <rPr>
        <sz val="10.5"/>
        <color theme="1"/>
        <rFont val="ＭＳ 明朝"/>
        <family val="1"/>
        <charset val="128"/>
      </rPr>
      <t>　</t>
    </r>
    <phoneticPr fontId="3"/>
  </si>
  <si>
    <t>　　</t>
    <phoneticPr fontId="3"/>
  </si>
  <si>
    <t>申込日　　　　　年　　　月　　　日</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</si>
</sst>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5" formatCode="&quot;¥&quot;#,##0;&quot;¥&quot;\-#,##0"/>
    <numFmt numFmtId="176" formatCode="&quot;（&quot;@&quot;）&quot;"/>
    <numFmt numFmtId="177" formatCode="&quot;¥&quot;#,##0_);[Red]\(&quot;¥&quot;#,##0\)"/>
    <numFmt numFmtId="178" formatCode="yyyy&quot;年&quot;m&quot;月&quot;d&quot;日&quot;;@"/>
    <numFmt numFmtId="179" formatCode="0_ "/>
  </numFmts>
  <fonts count="80" x14ac:knownFonts="1">
    <font>
      <sz val="10"/>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明朝"/>
      <family val="1"/>
      <charset val="128"/>
    </font>
    <font>
      <u/>
      <sz val="10"/>
      <color indexed="12"/>
      <name val="ＭＳ Ｐゴシック"/>
      <family val="3"/>
      <charset val="128"/>
    </font>
    <font>
      <sz val="11"/>
      <name val="ＭＳ ゴシック"/>
      <family val="3"/>
      <charset val="128"/>
    </font>
    <font>
      <sz val="10"/>
      <name val="ＭＳ ゴシック"/>
      <family val="3"/>
      <charset val="128"/>
    </font>
    <font>
      <sz val="18"/>
      <name val="ＭＳ ゴシック"/>
      <family val="3"/>
      <charset val="128"/>
    </font>
    <font>
      <sz val="10"/>
      <name val="ＭＳ Ｐゴシック"/>
      <family val="3"/>
      <charset val="128"/>
    </font>
    <font>
      <sz val="10"/>
      <name val="ＭＳ 明朝"/>
      <family val="1"/>
      <charset val="128"/>
    </font>
    <font>
      <sz val="16"/>
      <color indexed="8"/>
      <name val="ＭＳ ゴシック"/>
      <family val="3"/>
      <charset val="128"/>
    </font>
    <font>
      <sz val="16"/>
      <color indexed="8"/>
      <name val="ＭＳ Ｐゴシック"/>
      <family val="3"/>
      <charset val="128"/>
    </font>
    <font>
      <sz val="8"/>
      <name val="ＭＳ 明朝"/>
      <family val="1"/>
      <charset val="128"/>
    </font>
    <font>
      <sz val="12"/>
      <name val="ＭＳ ゴシック"/>
      <family val="3"/>
      <charset val="128"/>
    </font>
    <font>
      <sz val="11"/>
      <name val="ＭＳ Ｐゴシック"/>
      <family val="3"/>
      <charset val="128"/>
    </font>
    <font>
      <u/>
      <sz val="8"/>
      <color indexed="10"/>
      <name val="ＭＳ 明朝"/>
      <family val="1"/>
      <charset val="128"/>
    </font>
    <font>
      <sz val="9"/>
      <color theme="1"/>
      <name val="ＭＳ 明朝"/>
      <family val="1"/>
      <charset val="128"/>
    </font>
    <font>
      <sz val="11"/>
      <color theme="1"/>
      <name val="ＭＳ 明朝"/>
      <family val="1"/>
      <charset val="128"/>
    </font>
    <font>
      <sz val="11"/>
      <color rgb="FFFF0000"/>
      <name val="ＭＳ 明朝"/>
      <family val="1"/>
      <charset val="128"/>
    </font>
    <font>
      <sz val="11"/>
      <color rgb="FFFF0000"/>
      <name val="ＭＳ Ｐゴシック"/>
      <family val="3"/>
      <charset val="128"/>
    </font>
    <font>
      <sz val="10"/>
      <color rgb="FFFF0000"/>
      <name val="ＭＳ Ｐゴシック"/>
      <family val="3"/>
      <charset val="128"/>
    </font>
    <font>
      <sz val="16"/>
      <color rgb="FFFF0000"/>
      <name val="ＭＳ ゴシック"/>
      <family val="3"/>
      <charset val="128"/>
    </font>
    <font>
      <sz val="16"/>
      <color rgb="FFFF0000"/>
      <name val="ＭＳ Ｐゴシック"/>
      <family val="3"/>
      <charset val="128"/>
    </font>
    <font>
      <sz val="10"/>
      <color rgb="FFFF0000"/>
      <name val="ＭＳ 明朝"/>
      <family val="1"/>
      <charset val="128"/>
    </font>
    <font>
      <u/>
      <sz val="10"/>
      <color rgb="FFFF0000"/>
      <name val="ＭＳ Ｐゴシック"/>
      <family val="3"/>
      <charset val="128"/>
    </font>
    <font>
      <b/>
      <sz val="14"/>
      <name val="HG正楷書体-PRO"/>
      <family val="4"/>
      <charset val="128"/>
    </font>
    <font>
      <b/>
      <sz val="14"/>
      <name val="ＭＳ Ｐゴシック"/>
      <family val="3"/>
      <charset val="128"/>
    </font>
    <font>
      <sz val="10"/>
      <name val="ＭＳ Ｐ明朝"/>
      <family val="1"/>
      <charset val="128"/>
    </font>
    <font>
      <sz val="10.5"/>
      <name val="ＭＳ Ｐ明朝"/>
      <family val="1"/>
      <charset val="128"/>
    </font>
    <font>
      <sz val="10.5"/>
      <name val="ＭＳ Ｐゴシック"/>
      <family val="3"/>
      <charset val="128"/>
    </font>
    <font>
      <sz val="11"/>
      <name val="HGPｺﾞｼｯｸE"/>
      <family val="3"/>
      <charset val="128"/>
    </font>
    <font>
      <sz val="6"/>
      <color theme="1" tint="0.499984740745262"/>
      <name val="ＭＳ ゴシック"/>
      <family val="3"/>
      <charset val="128"/>
    </font>
    <font>
      <sz val="8.5"/>
      <color theme="1"/>
      <name val="ＭＳ 明朝"/>
      <family val="1"/>
      <charset val="128"/>
    </font>
    <font>
      <sz val="8"/>
      <color rgb="FFFF0000"/>
      <name val="ＭＳ 明朝"/>
      <family val="1"/>
      <charset val="128"/>
    </font>
    <font>
      <sz val="5"/>
      <color rgb="FFFF0000"/>
      <name val="ＭＳ 明朝"/>
      <family val="1"/>
      <charset val="128"/>
    </font>
    <font>
      <sz val="8"/>
      <color rgb="FFFF0000"/>
      <name val="ＭＳ Ｐゴシック"/>
      <family val="3"/>
      <charset val="128"/>
    </font>
    <font>
      <sz val="18"/>
      <color rgb="FFFF0000"/>
      <name val="ＭＳ ゴシック"/>
      <family val="3"/>
      <charset val="128"/>
    </font>
    <font>
      <sz val="9"/>
      <name val="ＭＳ Ｐゴシック"/>
      <family val="3"/>
      <charset val="128"/>
    </font>
    <font>
      <sz val="8.5"/>
      <name val="ＭＳ 明朝"/>
      <family val="1"/>
      <charset val="128"/>
    </font>
    <font>
      <sz val="6"/>
      <name val="ＭＳ ゴシック"/>
      <family val="3"/>
      <charset val="128"/>
    </font>
    <font>
      <sz val="14"/>
      <name val="ＭＳ ゴシック"/>
      <family val="3"/>
      <charset val="128"/>
    </font>
    <font>
      <sz val="14"/>
      <name val="ＭＳ 明朝"/>
      <family val="1"/>
      <charset val="128"/>
    </font>
    <font>
      <sz val="10"/>
      <name val="ＭＳ ゴシック"/>
      <family val="2"/>
      <charset val="128"/>
    </font>
    <font>
      <sz val="9"/>
      <name val="ＭＳ ゴシック"/>
      <family val="3"/>
      <charset val="128"/>
    </font>
    <font>
      <b/>
      <sz val="11"/>
      <color theme="3"/>
      <name val="ＭＳ Ｐゴシック"/>
      <family val="2"/>
      <charset val="128"/>
      <scheme val="minor"/>
    </font>
    <font>
      <sz val="14"/>
      <color theme="0"/>
      <name val="ＭＳ 明朝"/>
      <family val="1"/>
      <charset val="128"/>
    </font>
    <font>
      <sz val="11"/>
      <color theme="0"/>
      <name val="ＭＳ 明朝"/>
      <family val="1"/>
      <charset val="128"/>
    </font>
    <font>
      <sz val="10"/>
      <color theme="0"/>
      <name val="ＭＳ 明朝"/>
      <family val="1"/>
      <charset val="128"/>
    </font>
    <font>
      <sz val="16"/>
      <color theme="0"/>
      <name val="ＭＳ 明朝"/>
      <family val="1"/>
      <charset val="128"/>
    </font>
    <font>
      <b/>
      <sz val="11"/>
      <name val="ＭＳ ゴシック"/>
      <family val="3"/>
      <charset val="128"/>
    </font>
    <font>
      <sz val="14"/>
      <name val="ＭＳ Ｐゴシック"/>
      <family val="3"/>
      <charset val="128"/>
    </font>
    <font>
      <sz val="6"/>
      <name val="ＭＳ Ｐゴシック"/>
      <family val="2"/>
      <charset val="128"/>
      <scheme val="minor"/>
    </font>
    <font>
      <sz val="11"/>
      <color theme="1"/>
      <name val="ＭＳ Ｐゴシック"/>
      <family val="3"/>
      <charset val="128"/>
      <scheme val="minor"/>
    </font>
    <font>
      <sz val="10"/>
      <color theme="0" tint="-0.14999847407452621"/>
      <name val="ＭＳ Ｐゴシック"/>
      <family val="3"/>
      <charset val="128"/>
    </font>
    <font>
      <sz val="10"/>
      <name val="ＭＳ Ｐゴシック"/>
      <family val="3"/>
      <charset val="128"/>
      <scheme val="minor"/>
    </font>
    <font>
      <sz val="11"/>
      <name val="ＭＳ Ｐゴシック"/>
      <family val="3"/>
      <charset val="128"/>
      <scheme val="minor"/>
    </font>
    <font>
      <sz val="10"/>
      <color theme="0"/>
      <name val="ＭＳ Ｐゴシック"/>
      <family val="3"/>
      <charset val="128"/>
    </font>
    <font>
      <b/>
      <sz val="12"/>
      <name val="ＭＳ Ｐゴシック"/>
      <family val="3"/>
      <charset val="128"/>
      <scheme val="minor"/>
    </font>
    <font>
      <sz val="14"/>
      <color theme="0"/>
      <name val="ＭＳ ゴシック"/>
      <family val="3"/>
      <charset val="128"/>
    </font>
    <font>
      <sz val="11"/>
      <color theme="0"/>
      <name val="ＭＳ ゴシック"/>
      <family val="3"/>
      <charset val="128"/>
    </font>
    <font>
      <sz val="16"/>
      <color theme="0"/>
      <name val="ＭＳ ゴシック"/>
      <family val="3"/>
      <charset val="128"/>
    </font>
    <font>
      <sz val="10"/>
      <color theme="0"/>
      <name val="ＭＳ ゴシック"/>
      <family val="3"/>
      <charset val="128"/>
    </font>
    <font>
      <sz val="8"/>
      <name val="ＭＳ Ｐゴシック"/>
      <family val="3"/>
      <charset val="128"/>
    </font>
    <font>
      <sz val="16"/>
      <name val="ＭＳ 明朝"/>
      <family val="1"/>
      <charset val="128"/>
    </font>
    <font>
      <b/>
      <sz val="16"/>
      <color theme="1"/>
      <name val="ＭＳ 明朝"/>
      <family val="1"/>
      <charset val="128"/>
    </font>
    <font>
      <b/>
      <u/>
      <sz val="16"/>
      <color theme="1"/>
      <name val="ＭＳ 明朝"/>
      <family val="1"/>
      <charset val="128"/>
    </font>
    <font>
      <sz val="10.5"/>
      <color theme="1"/>
      <name val="ＭＳ 明朝"/>
      <family val="1"/>
      <charset val="128"/>
    </font>
    <font>
      <sz val="8"/>
      <color theme="1"/>
      <name val="ＭＳ 明朝"/>
      <family val="1"/>
      <charset val="128"/>
    </font>
    <font>
      <u/>
      <sz val="10.5"/>
      <color theme="1"/>
      <name val="ＭＳ 明朝"/>
      <family val="1"/>
      <charset val="128"/>
    </font>
    <font>
      <sz val="10.5"/>
      <color theme="1"/>
      <name val="Century"/>
      <family val="1"/>
    </font>
    <font>
      <sz val="10.5"/>
      <color theme="1"/>
      <name val="ＭＳ Ｐゴシック"/>
      <family val="3"/>
      <charset val="128"/>
    </font>
    <font>
      <sz val="10"/>
      <color theme="1"/>
      <name val="ＭＳ 明朝"/>
      <family val="1"/>
      <charset val="128"/>
    </font>
    <font>
      <b/>
      <sz val="20"/>
      <color theme="1"/>
      <name val="ＭＳ 明朝"/>
      <family val="1"/>
      <charset val="128"/>
    </font>
    <font>
      <b/>
      <sz val="10"/>
      <color theme="1"/>
      <name val="ＭＳ 明朝"/>
      <family val="1"/>
      <charset val="128"/>
    </font>
    <font>
      <b/>
      <sz val="7"/>
      <color theme="1"/>
      <name val="Times New Roman"/>
      <family val="1"/>
    </font>
    <font>
      <sz val="7"/>
      <color theme="1"/>
      <name val="Times New Roman"/>
      <family val="1"/>
    </font>
    <font>
      <u/>
      <sz val="10"/>
      <color theme="1"/>
      <name val="ＭＳ 明朝"/>
      <family val="1"/>
      <charset val="128"/>
    </font>
    <font>
      <b/>
      <u/>
      <sz val="20"/>
      <color theme="1"/>
      <name val="ＭＳ 明朝"/>
      <family val="1"/>
      <charset val="128"/>
    </font>
    <font>
      <sz val="12"/>
      <color theme="1"/>
      <name val="ＭＳ 明朝"/>
      <family val="1"/>
      <charset val="128"/>
    </font>
  </fonts>
  <fills count="6">
    <fill>
      <patternFill patternType="none"/>
    </fill>
    <fill>
      <patternFill patternType="gray125"/>
    </fill>
    <fill>
      <patternFill patternType="solid">
        <fgColor theme="0" tint="-0.14999847407452621"/>
        <bgColor indexed="64"/>
      </patternFill>
    </fill>
    <fill>
      <patternFill patternType="solid">
        <fgColor theme="8" tint="0.79998168889431442"/>
        <bgColor indexed="64"/>
      </patternFill>
    </fill>
    <fill>
      <patternFill patternType="solid">
        <fgColor theme="0"/>
        <bgColor indexed="64"/>
      </patternFill>
    </fill>
    <fill>
      <patternFill patternType="solid">
        <fgColor rgb="FFFFFF00"/>
        <bgColor indexed="64"/>
      </patternFill>
    </fill>
  </fills>
  <borders count="124">
    <border>
      <left/>
      <right/>
      <top/>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style="thin">
        <color indexed="64"/>
      </top>
      <bottom style="hair">
        <color indexed="64"/>
      </bottom>
      <diagonal/>
    </border>
    <border>
      <left style="thick">
        <color indexed="64"/>
      </left>
      <right style="thin">
        <color indexed="64"/>
      </right>
      <top style="thick">
        <color indexed="64"/>
      </top>
      <bottom style="thin">
        <color indexed="64"/>
      </bottom>
      <diagonal/>
    </border>
    <border>
      <left style="thick">
        <color indexed="64"/>
      </left>
      <right style="hair">
        <color indexed="64"/>
      </right>
      <top style="hair">
        <color indexed="64"/>
      </top>
      <bottom style="thick">
        <color indexed="64"/>
      </bottom>
      <diagonal/>
    </border>
    <border>
      <left style="hair">
        <color indexed="64"/>
      </left>
      <right style="hair">
        <color indexed="64"/>
      </right>
      <top style="hair">
        <color indexed="64"/>
      </top>
      <bottom style="thick">
        <color indexed="64"/>
      </bottom>
      <diagonal/>
    </border>
    <border>
      <left style="thick">
        <color indexed="64"/>
      </left>
      <right style="thin">
        <color indexed="64"/>
      </right>
      <top/>
      <bottom/>
      <diagonal/>
    </border>
    <border>
      <left style="thin">
        <color indexed="64"/>
      </left>
      <right style="hair">
        <color indexed="64"/>
      </right>
      <top style="hair">
        <color indexed="64"/>
      </top>
      <bottom style="thick">
        <color indexed="64"/>
      </bottom>
      <diagonal/>
    </border>
    <border>
      <left style="thick">
        <color indexed="64"/>
      </left>
      <right style="thin">
        <color indexed="64"/>
      </right>
      <top/>
      <bottom style="thin">
        <color indexed="64"/>
      </bottom>
      <diagonal/>
    </border>
    <border>
      <left style="thick">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diagonal/>
    </border>
    <border>
      <left style="hair">
        <color indexed="64"/>
      </left>
      <right/>
      <top/>
      <bottom style="hair">
        <color indexed="64"/>
      </bottom>
      <diagonal/>
    </border>
    <border>
      <left style="thick">
        <color indexed="64"/>
      </left>
      <right style="thin">
        <color indexed="64"/>
      </right>
      <top style="thin">
        <color indexed="64"/>
      </top>
      <bottom/>
      <diagonal/>
    </border>
    <border>
      <left style="hair">
        <color indexed="64"/>
      </left>
      <right style="thick">
        <color indexed="64"/>
      </right>
      <top style="thin">
        <color indexed="64"/>
      </top>
      <bottom style="hair">
        <color indexed="64"/>
      </bottom>
      <diagonal/>
    </border>
    <border>
      <left style="hair">
        <color indexed="64"/>
      </left>
      <right style="thick">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ck">
        <color indexed="64"/>
      </right>
      <top style="hair">
        <color indexed="64"/>
      </top>
      <bottom style="thin">
        <color indexed="64"/>
      </bottom>
      <diagonal/>
    </border>
    <border>
      <left/>
      <right/>
      <top style="hair">
        <color indexed="64"/>
      </top>
      <bottom/>
      <diagonal/>
    </border>
    <border>
      <left style="thick">
        <color indexed="64"/>
      </left>
      <right style="thin">
        <color indexed="64"/>
      </right>
      <top/>
      <bottom style="thick">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ck">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thick">
        <color indexed="64"/>
      </bottom>
      <diagonal/>
    </border>
    <border>
      <left/>
      <right style="thick">
        <color indexed="64"/>
      </right>
      <top/>
      <bottom style="thick">
        <color indexed="64"/>
      </bottom>
      <diagonal/>
    </border>
    <border>
      <left/>
      <right style="thick">
        <color indexed="64"/>
      </right>
      <top/>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right style="thick">
        <color indexed="64"/>
      </right>
      <top style="hair">
        <color indexed="64"/>
      </top>
      <bottom/>
      <diagonal/>
    </border>
    <border>
      <left/>
      <right/>
      <top style="thin">
        <color indexed="64"/>
      </top>
      <bottom style="hair">
        <color indexed="64"/>
      </bottom>
      <diagonal/>
    </border>
    <border>
      <left/>
      <right style="thick">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ck">
        <color indexed="64"/>
      </right>
      <top style="hair">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ck">
        <color indexed="64"/>
      </right>
      <top/>
      <bottom style="thin">
        <color indexed="64"/>
      </bottom>
      <diagonal/>
    </border>
    <border>
      <left style="thin">
        <color indexed="64"/>
      </left>
      <right/>
      <top style="thick">
        <color indexed="64"/>
      </top>
      <bottom style="thin">
        <color indexed="64"/>
      </bottom>
      <diagonal/>
    </border>
    <border>
      <left/>
      <right style="thick">
        <color indexed="64"/>
      </right>
      <top style="thick">
        <color indexed="64"/>
      </top>
      <bottom style="thin">
        <color indexed="64"/>
      </bottom>
      <diagonal/>
    </border>
    <border>
      <left style="hair">
        <color indexed="64"/>
      </left>
      <right/>
      <top style="hair">
        <color indexed="64"/>
      </top>
      <bottom style="thick">
        <color indexed="64"/>
      </bottom>
      <diagonal/>
    </border>
    <border>
      <left/>
      <right style="hair">
        <color indexed="64"/>
      </right>
      <top style="hair">
        <color indexed="64"/>
      </top>
      <bottom style="thick">
        <color indexed="64"/>
      </bottom>
      <diagonal/>
    </border>
    <border>
      <left style="hair">
        <color auto="1"/>
      </left>
      <right/>
      <top style="hair">
        <color auto="1"/>
      </top>
      <bottom/>
      <diagonal/>
    </border>
    <border>
      <left style="hair">
        <color indexed="64"/>
      </left>
      <right style="hair">
        <color indexed="64"/>
      </right>
      <top style="hair">
        <color indexed="64"/>
      </top>
      <bottom/>
      <diagonal/>
    </border>
    <border>
      <left style="hair">
        <color indexed="64"/>
      </left>
      <right/>
      <top/>
      <bottom/>
      <diagonal/>
    </border>
    <border>
      <left style="hair">
        <color indexed="64"/>
      </left>
      <right style="hair">
        <color indexed="64"/>
      </right>
      <top/>
      <bottom/>
      <diagonal/>
    </border>
    <border>
      <left style="thick">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ck">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style="thick">
        <color indexed="64"/>
      </bottom>
      <diagonal/>
    </border>
    <border>
      <left/>
      <right style="thick">
        <color indexed="64"/>
      </right>
      <top style="thin">
        <color indexed="64"/>
      </top>
      <bottom/>
      <diagonal/>
    </border>
    <border>
      <left/>
      <right/>
      <top/>
      <bottom style="hair">
        <color indexed="64"/>
      </bottom>
      <diagonal/>
    </border>
    <border>
      <left/>
      <right style="thin">
        <color indexed="64"/>
      </right>
      <top style="thin">
        <color indexed="64"/>
      </top>
      <bottom style="thin">
        <color indexed="64"/>
      </bottom>
      <diagonal/>
    </border>
    <border>
      <left/>
      <right style="hair">
        <color indexed="64"/>
      </right>
      <top style="hair">
        <color indexed="64"/>
      </top>
      <bottom/>
      <diagonal/>
    </border>
    <border>
      <left/>
      <right style="hair">
        <color indexed="64"/>
      </right>
      <top/>
      <bottom style="hair">
        <color indexed="64"/>
      </bottom>
      <diagonal/>
    </border>
    <border>
      <left style="thin">
        <color indexed="64"/>
      </left>
      <right/>
      <top/>
      <bottom/>
      <diagonal/>
    </border>
    <border>
      <left/>
      <right/>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diagonal/>
    </border>
    <border>
      <left style="thin">
        <color indexed="64"/>
      </left>
      <right style="thin">
        <color indexed="64"/>
      </right>
      <top style="double">
        <color indexed="64"/>
      </top>
      <bottom/>
      <diagonal/>
    </border>
    <border>
      <left style="thin">
        <color indexed="64"/>
      </left>
      <right/>
      <top/>
      <bottom style="double">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double">
        <color indexed="64"/>
      </top>
      <bottom style="thin">
        <color indexed="64"/>
      </bottom>
      <diagonal/>
    </border>
    <border>
      <left/>
      <right/>
      <top/>
      <bottom style="medium">
        <color indexed="64"/>
      </bottom>
      <diagonal/>
    </border>
    <border>
      <left/>
      <right style="thin">
        <color indexed="64"/>
      </right>
      <top style="thin">
        <color indexed="64"/>
      </top>
      <bottom/>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hair">
        <color indexed="64"/>
      </left>
      <right style="medium">
        <color indexed="64"/>
      </right>
      <top style="thin">
        <color indexed="64"/>
      </top>
      <bottom style="hair">
        <color indexed="64"/>
      </bottom>
      <diagonal/>
    </border>
    <border>
      <left style="medium">
        <color indexed="64"/>
      </left>
      <right style="thin">
        <color indexed="64"/>
      </right>
      <top/>
      <bottom/>
      <diagonal/>
    </border>
    <border>
      <left/>
      <right style="medium">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bottom style="double">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style="hair">
        <color indexed="64"/>
      </right>
      <top style="medium">
        <color indexed="64"/>
      </top>
      <bottom style="hair">
        <color indexed="64"/>
      </bottom>
      <diagonal/>
    </border>
    <border>
      <left/>
      <right/>
      <top style="medium">
        <color indexed="64"/>
      </top>
      <bottom/>
      <diagonal/>
    </border>
    <border>
      <left/>
      <right style="hair">
        <color indexed="64"/>
      </right>
      <top style="medium">
        <color indexed="64"/>
      </top>
      <bottom/>
      <diagonal/>
    </border>
    <border>
      <left/>
      <right style="hair">
        <color indexed="64"/>
      </right>
      <top/>
      <bottom/>
      <diagonal/>
    </border>
    <border>
      <left style="hair">
        <color indexed="64"/>
      </left>
      <right style="hair">
        <color indexed="64"/>
      </right>
      <top style="medium">
        <color indexed="64"/>
      </top>
      <bottom/>
      <diagonal/>
    </border>
    <border>
      <left style="hair">
        <color indexed="64"/>
      </left>
      <right/>
      <top style="medium">
        <color indexed="64"/>
      </top>
      <bottom/>
      <diagonal/>
    </border>
    <border>
      <left/>
      <right style="medium">
        <color indexed="64"/>
      </right>
      <top/>
      <bottom/>
      <diagonal/>
    </border>
    <border>
      <left/>
      <right style="thin">
        <color indexed="64"/>
      </right>
      <top style="hair">
        <color indexed="64"/>
      </top>
      <bottom/>
      <diagonal/>
    </border>
    <border>
      <left/>
      <right style="thin">
        <color indexed="64"/>
      </right>
      <top/>
      <bottom/>
      <diagonal/>
    </border>
    <border>
      <left/>
      <right style="medium">
        <color indexed="64"/>
      </right>
      <top/>
      <bottom style="double">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right/>
      <top style="medium">
        <color indexed="64"/>
      </top>
      <bottom style="medium">
        <color indexed="64"/>
      </bottom>
      <diagonal/>
    </border>
  </borders>
  <cellStyleXfs count="3">
    <xf numFmtId="0" fontId="0" fillId="0" borderId="0"/>
    <xf numFmtId="0" fontId="5" fillId="0" borderId="0" applyNumberFormat="0" applyFill="0" applyBorder="0" applyAlignment="0" applyProtection="0">
      <alignment vertical="top"/>
      <protection locked="0"/>
    </xf>
    <xf numFmtId="0" fontId="1" fillId="0" borderId="0">
      <alignment vertical="center"/>
    </xf>
  </cellStyleXfs>
  <cellXfs count="622">
    <xf numFmtId="0" fontId="0" fillId="0" borderId="0" xfId="0"/>
    <xf numFmtId="0" fontId="4" fillId="0" borderId="0" xfId="0" applyFont="1" applyAlignment="1">
      <alignment vertical="center"/>
    </xf>
    <xf numFmtId="0" fontId="10" fillId="0" borderId="1" xfId="0" applyFont="1" applyBorder="1" applyAlignment="1">
      <alignment horizontal="center" vertical="center"/>
    </xf>
    <xf numFmtId="0" fontId="10" fillId="0" borderId="2" xfId="0" applyFont="1" applyBorder="1" applyAlignment="1">
      <alignment horizontal="center" vertical="center"/>
    </xf>
    <xf numFmtId="0" fontId="10" fillId="0" borderId="3" xfId="0" applyFont="1" applyBorder="1" applyAlignment="1">
      <alignment horizontal="center" vertical="center"/>
    </xf>
    <xf numFmtId="0" fontId="10" fillId="0" borderId="4" xfId="0" applyFont="1" applyBorder="1" applyAlignment="1">
      <alignment horizontal="center" vertical="center"/>
    </xf>
    <xf numFmtId="0" fontId="10" fillId="0" borderId="5" xfId="0" applyFont="1" applyBorder="1" applyAlignment="1">
      <alignment vertical="center"/>
    </xf>
    <xf numFmtId="0" fontId="10" fillId="0" borderId="6" xfId="0" applyFont="1" applyBorder="1" applyAlignment="1">
      <alignment vertical="center"/>
    </xf>
    <xf numFmtId="0" fontId="10" fillId="0" borderId="6" xfId="0" applyFont="1" applyBorder="1" applyAlignment="1">
      <alignment horizontal="center" vertical="center"/>
    </xf>
    <xf numFmtId="0" fontId="10" fillId="0" borderId="5" xfId="0" applyFont="1" applyBorder="1" applyAlignment="1">
      <alignment horizontal="center" vertical="center"/>
    </xf>
    <xf numFmtId="0" fontId="4" fillId="0" borderId="7" xfId="0" applyFont="1" applyBorder="1" applyAlignment="1">
      <alignment horizontal="center" vertical="center"/>
    </xf>
    <xf numFmtId="0" fontId="10" fillId="0" borderId="8" xfId="0" applyFont="1" applyBorder="1" applyAlignment="1">
      <alignment horizontal="center" vertical="center"/>
    </xf>
    <xf numFmtId="0" fontId="4" fillId="0" borderId="7" xfId="0" applyFont="1" applyBorder="1" applyAlignment="1">
      <alignment horizontal="center" vertical="center" wrapText="1"/>
    </xf>
    <xf numFmtId="0" fontId="6" fillId="0" borderId="9" xfId="0" applyFont="1" applyBorder="1" applyAlignment="1">
      <alignment horizontal="center" vertical="center"/>
    </xf>
    <xf numFmtId="0" fontId="6" fillId="0" borderId="10" xfId="0" applyFont="1" applyBorder="1" applyAlignment="1">
      <alignment horizontal="center" vertical="center"/>
    </xf>
    <xf numFmtId="0" fontId="4" fillId="0" borderId="11" xfId="0" applyFont="1" applyBorder="1" applyAlignment="1">
      <alignment vertical="center"/>
    </xf>
    <xf numFmtId="0" fontId="6" fillId="0" borderId="11" xfId="0" applyFont="1" applyBorder="1" applyAlignment="1">
      <alignment horizontal="center" vertical="center"/>
    </xf>
    <xf numFmtId="0" fontId="10" fillId="0" borderId="13" xfId="0" applyFont="1" applyBorder="1" applyAlignment="1">
      <alignment horizontal="center" vertical="center"/>
    </xf>
    <xf numFmtId="0" fontId="7" fillId="0" borderId="14" xfId="0" applyFont="1" applyBorder="1" applyAlignment="1">
      <alignment horizontal="center" vertical="center"/>
    </xf>
    <xf numFmtId="0" fontId="6" fillId="0" borderId="15" xfId="0" applyFont="1" applyBorder="1" applyAlignment="1">
      <alignment horizontal="center" vertical="center" wrapText="1"/>
    </xf>
    <xf numFmtId="176" fontId="10" fillId="0" borderId="3" xfId="0" applyNumberFormat="1" applyFont="1" applyBorder="1" applyAlignment="1">
      <alignment horizontal="center" vertical="center" wrapText="1"/>
    </xf>
    <xf numFmtId="176" fontId="10" fillId="0" borderId="16" xfId="0" applyNumberFormat="1" applyFont="1" applyBorder="1" applyAlignment="1">
      <alignment horizontal="center" vertical="center" wrapText="1"/>
    </xf>
    <xf numFmtId="176" fontId="24" fillId="0" borderId="1" xfId="0" applyNumberFormat="1" applyFont="1" applyBorder="1" applyAlignment="1">
      <alignment horizontal="center" vertical="center" wrapText="1"/>
    </xf>
    <xf numFmtId="0" fontId="26" fillId="0" borderId="0" xfId="0" applyFont="1" applyAlignment="1">
      <alignment horizontal="center"/>
    </xf>
    <xf numFmtId="0" fontId="27" fillId="0" borderId="0" xfId="0" applyFont="1"/>
    <xf numFmtId="0" fontId="30" fillId="0" borderId="0" xfId="0" applyFont="1"/>
    <xf numFmtId="0" fontId="29" fillId="0" borderId="5" xfId="0" applyFont="1" applyBorder="1" applyAlignment="1">
      <alignment horizontal="center" vertical="center"/>
    </xf>
    <xf numFmtId="0" fontId="29" fillId="0" borderId="5" xfId="0" applyFont="1" applyBorder="1" applyAlignment="1" applyProtection="1">
      <alignment horizontal="center" vertical="center"/>
      <protection locked="0"/>
    </xf>
    <xf numFmtId="0" fontId="29" fillId="0" borderId="5" xfId="0" applyFont="1" applyBorder="1" applyAlignment="1">
      <alignment horizontal="left" vertical="center" shrinkToFit="1"/>
    </xf>
    <xf numFmtId="0" fontId="31" fillId="0" borderId="0" xfId="0" applyFont="1" applyAlignment="1">
      <alignment horizontal="left" vertical="center"/>
    </xf>
    <xf numFmtId="0" fontId="31" fillId="0" borderId="51" xfId="0" applyFont="1" applyBorder="1" applyAlignment="1">
      <alignment horizontal="left" vertical="center"/>
    </xf>
    <xf numFmtId="0" fontId="10" fillId="0" borderId="53" xfId="0" applyFont="1" applyBorder="1" applyAlignment="1">
      <alignment horizontal="left" vertical="top" indent="1"/>
    </xf>
    <xf numFmtId="0" fontId="10" fillId="0" borderId="18" xfId="0" applyFont="1" applyBorder="1" applyAlignment="1">
      <alignment horizontal="left" vertical="top" indent="1"/>
    </xf>
    <xf numFmtId="0" fontId="10" fillId="0" borderId="53" xfId="0" applyFont="1" applyBorder="1" applyAlignment="1">
      <alignment vertical="center" wrapText="1"/>
    </xf>
    <xf numFmtId="0" fontId="10" fillId="0" borderId="53" xfId="0" applyFont="1" applyBorder="1" applyAlignment="1">
      <alignment horizontal="left" vertical="top"/>
    </xf>
    <xf numFmtId="0" fontId="10" fillId="0" borderId="18" xfId="0" applyFont="1" applyBorder="1" applyAlignment="1">
      <alignment vertical="center" wrapText="1"/>
    </xf>
    <xf numFmtId="0" fontId="0" fillId="0" borderId="18" xfId="0" applyBorder="1"/>
    <xf numFmtId="0" fontId="6" fillId="0" borderId="24" xfId="0" applyFont="1" applyBorder="1" applyAlignment="1">
      <alignment vertical="center" wrapText="1"/>
    </xf>
    <xf numFmtId="0" fontId="6" fillId="0" borderId="24" xfId="0" applyFont="1" applyBorder="1" applyAlignment="1">
      <alignment vertical="center"/>
    </xf>
    <xf numFmtId="0" fontId="32" fillId="0" borderId="24" xfId="0" applyFont="1" applyBorder="1" applyAlignment="1">
      <alignment horizontal="right" vertical="center"/>
    </xf>
    <xf numFmtId="0" fontId="24" fillId="0" borderId="6" xfId="0" applyFont="1" applyBorder="1" applyAlignment="1">
      <alignment horizontal="center" vertical="center"/>
    </xf>
    <xf numFmtId="0" fontId="0" fillId="0" borderId="55" xfId="0" applyBorder="1" applyAlignment="1">
      <alignment horizontal="center" vertical="center" wrapText="1"/>
    </xf>
    <xf numFmtId="0" fontId="0" fillId="0" borderId="14" xfId="0" applyBorder="1" applyAlignment="1">
      <alignment horizontal="center" vertical="center"/>
    </xf>
    <xf numFmtId="0" fontId="0" fillId="0" borderId="40" xfId="0" applyBorder="1" applyAlignment="1" applyProtection="1">
      <alignment horizontal="center" vertical="center" wrapText="1"/>
      <protection locked="0"/>
    </xf>
    <xf numFmtId="0" fontId="0" fillId="0" borderId="35"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59" xfId="0" applyBorder="1" applyAlignment="1">
      <alignment horizontal="center" vertical="center"/>
    </xf>
    <xf numFmtId="0" fontId="0" fillId="0" borderId="60" xfId="0" applyBorder="1" applyAlignment="1">
      <alignment horizontal="center" vertical="center"/>
    </xf>
    <xf numFmtId="0" fontId="0" fillId="0" borderId="61" xfId="0" applyBorder="1" applyAlignment="1">
      <alignment horizontal="center" vertical="center"/>
    </xf>
    <xf numFmtId="0" fontId="0" fillId="0" borderId="62" xfId="0" applyBorder="1" applyAlignment="1">
      <alignment horizontal="center" vertical="center" wrapText="1"/>
    </xf>
    <xf numFmtId="0" fontId="7" fillId="0" borderId="9" xfId="0" applyFont="1" applyBorder="1" applyAlignment="1">
      <alignment horizontal="center" vertical="center" wrapText="1"/>
    </xf>
    <xf numFmtId="0" fontId="24" fillId="0" borderId="6" xfId="0" applyFont="1" applyBorder="1" applyAlignment="1">
      <alignment vertical="center"/>
    </xf>
    <xf numFmtId="0" fontId="24" fillId="0" borderId="5" xfId="0" applyFont="1" applyBorder="1" applyAlignment="1">
      <alignment horizontal="center" vertical="center"/>
    </xf>
    <xf numFmtId="0" fontId="24" fillId="0" borderId="5" xfId="0" applyFont="1" applyBorder="1" applyAlignment="1">
      <alignment vertical="center"/>
    </xf>
    <xf numFmtId="0" fontId="34" fillId="0" borderId="5" xfId="0" applyFont="1" applyBorder="1" applyAlignment="1">
      <alignment horizontal="center" vertical="center" wrapText="1"/>
    </xf>
    <xf numFmtId="0" fontId="35" fillId="0" borderId="5" xfId="0" applyFont="1" applyBorder="1" applyAlignment="1">
      <alignment horizontal="left" vertical="top"/>
    </xf>
    <xf numFmtId="0" fontId="36" fillId="0" borderId="59" xfId="0" applyFont="1" applyBorder="1" applyAlignment="1" applyProtection="1">
      <alignment horizontal="center" vertical="center" wrapText="1"/>
      <protection locked="0"/>
    </xf>
    <xf numFmtId="0" fontId="36" fillId="0" borderId="58" xfId="0" applyFont="1" applyBorder="1" applyAlignment="1" applyProtection="1">
      <alignment horizontal="center" vertical="center" wrapText="1"/>
      <protection locked="0"/>
    </xf>
    <xf numFmtId="0" fontId="36" fillId="0" borderId="46" xfId="0" applyFont="1" applyBorder="1" applyAlignment="1" applyProtection="1">
      <alignment vertical="top"/>
      <protection locked="0"/>
    </xf>
    <xf numFmtId="0" fontId="7" fillId="0" borderId="0" xfId="0" applyFont="1" applyAlignment="1">
      <alignment vertical="center" wrapText="1"/>
    </xf>
    <xf numFmtId="0" fontId="7" fillId="0" borderId="59" xfId="0" applyFont="1" applyBorder="1" applyAlignment="1">
      <alignment horizontal="center" vertical="center" wrapText="1"/>
    </xf>
    <xf numFmtId="0" fontId="0" fillId="0" borderId="59" xfId="0" applyBorder="1" applyAlignment="1">
      <alignment horizontal="center" vertical="center" wrapText="1"/>
    </xf>
    <xf numFmtId="0" fontId="7" fillId="0" borderId="59" xfId="0" applyFont="1" applyBorder="1" applyAlignment="1">
      <alignment vertical="center" wrapText="1"/>
    </xf>
    <xf numFmtId="0" fontId="42" fillId="0" borderId="0" xfId="0" applyFont="1" applyAlignment="1">
      <alignment vertical="center"/>
    </xf>
    <xf numFmtId="0" fontId="6" fillId="0" borderId="0" xfId="0" applyFont="1" applyAlignment="1">
      <alignment vertical="center" wrapText="1"/>
    </xf>
    <xf numFmtId="0" fontId="6" fillId="0" borderId="0" xfId="0" applyFont="1" applyAlignment="1">
      <alignment vertical="center"/>
    </xf>
    <xf numFmtId="0" fontId="40" fillId="0" borderId="0" xfId="0" applyFont="1" applyAlignment="1">
      <alignment horizontal="right" vertical="center"/>
    </xf>
    <xf numFmtId="0" fontId="0" fillId="0" borderId="59" xfId="0" applyBorder="1" applyAlignment="1">
      <alignment vertical="center"/>
    </xf>
    <xf numFmtId="0" fontId="0" fillId="0" borderId="59" xfId="0" applyBorder="1" applyAlignment="1" applyProtection="1">
      <alignment vertical="center"/>
      <protection locked="0"/>
    </xf>
    <xf numFmtId="0" fontId="46" fillId="0" borderId="0" xfId="0" applyFont="1" applyAlignment="1">
      <alignment vertical="center" wrapText="1"/>
    </xf>
    <xf numFmtId="0" fontId="46" fillId="0" borderId="0" xfId="0" applyFont="1" applyAlignment="1">
      <alignment vertical="center"/>
    </xf>
    <xf numFmtId="0" fontId="47" fillId="0" borderId="0" xfId="0" applyFont="1" applyAlignment="1">
      <alignment vertical="center" wrapText="1"/>
    </xf>
    <xf numFmtId="0" fontId="48" fillId="0" borderId="0" xfId="0" applyFont="1" applyAlignment="1">
      <alignment vertical="center" wrapText="1"/>
    </xf>
    <xf numFmtId="0" fontId="49" fillId="0" borderId="0" xfId="0" applyFont="1" applyAlignment="1">
      <alignment vertical="center"/>
    </xf>
    <xf numFmtId="0" fontId="6" fillId="0" borderId="66" xfId="0" applyFont="1" applyBorder="1" applyAlignment="1">
      <alignment horizontal="center" vertical="center"/>
    </xf>
    <xf numFmtId="0" fontId="4" fillId="0" borderId="52" xfId="0" applyFont="1" applyBorder="1" applyAlignment="1">
      <alignment vertical="center"/>
    </xf>
    <xf numFmtId="0" fontId="6" fillId="0" borderId="52" xfId="0" applyFont="1" applyBorder="1" applyAlignment="1">
      <alignment horizontal="center" vertical="center"/>
    </xf>
    <xf numFmtId="0" fontId="0" fillId="0" borderId="60" xfId="0" applyBorder="1" applyAlignment="1" applyProtection="1">
      <alignment vertical="center"/>
      <protection locked="0"/>
    </xf>
    <xf numFmtId="0" fontId="0" fillId="0" borderId="60" xfId="0" applyBorder="1" applyAlignment="1">
      <alignment horizontal="center" vertical="center" wrapText="1"/>
    </xf>
    <xf numFmtId="0" fontId="7" fillId="0" borderId="59" xfId="0" applyFont="1" applyBorder="1" applyAlignment="1">
      <alignment horizontal="center" vertical="center"/>
    </xf>
    <xf numFmtId="0" fontId="0" fillId="0" borderId="27" xfId="0" applyBorder="1" applyAlignment="1">
      <alignment vertical="center" wrapText="1"/>
    </xf>
    <xf numFmtId="0" fontId="0" fillId="0" borderId="59" xfId="0" applyBorder="1"/>
    <xf numFmtId="0" fontId="0" fillId="0" borderId="59" xfId="0" applyBorder="1" applyAlignment="1">
      <alignment vertical="center" wrapText="1"/>
    </xf>
    <xf numFmtId="0" fontId="7" fillId="0" borderId="105" xfId="0" applyFont="1" applyBorder="1" applyAlignment="1">
      <alignment horizontal="center" vertical="center" wrapText="1"/>
    </xf>
    <xf numFmtId="0" fontId="7" fillId="0" borderId="75" xfId="0" applyFont="1" applyBorder="1" applyAlignment="1">
      <alignment horizontal="center" vertical="center" wrapText="1"/>
    </xf>
    <xf numFmtId="0" fontId="38" fillId="0" borderId="59" xfId="0" applyFont="1" applyBorder="1" applyAlignment="1">
      <alignment horizontal="center" vertical="center" wrapText="1"/>
    </xf>
    <xf numFmtId="0" fontId="10" fillId="0" borderId="108" xfId="0" applyFont="1" applyBorder="1" applyAlignment="1">
      <alignment horizontal="center" vertical="center"/>
    </xf>
    <xf numFmtId="0" fontId="0" fillId="4" borderId="59" xfId="0" applyFill="1" applyBorder="1" applyAlignment="1">
      <alignment horizontal="center" vertical="center"/>
    </xf>
    <xf numFmtId="0" fontId="0" fillId="4" borderId="59" xfId="0" applyFill="1" applyBorder="1" applyAlignment="1">
      <alignment vertical="top" wrapText="1"/>
    </xf>
    <xf numFmtId="0" fontId="0" fillId="4" borderId="59" xfId="0" applyFill="1" applyBorder="1" applyAlignment="1">
      <alignment horizontal="left" vertical="top" wrapText="1"/>
    </xf>
    <xf numFmtId="0" fontId="0" fillId="4" borderId="56" xfId="0" applyFill="1" applyBorder="1" applyAlignment="1">
      <alignment vertical="top" wrapText="1"/>
    </xf>
    <xf numFmtId="177" fontId="0" fillId="4" borderId="59" xfId="0" applyNumberFormat="1" applyFill="1" applyBorder="1" applyAlignment="1">
      <alignment horizontal="right" vertical="top"/>
    </xf>
    <xf numFmtId="0" fontId="0" fillId="4" borderId="60" xfId="0" applyFill="1" applyBorder="1" applyAlignment="1">
      <alignment vertical="top" wrapText="1"/>
    </xf>
    <xf numFmtId="0" fontId="0" fillId="4" borderId="61" xfId="0" applyFill="1" applyBorder="1" applyAlignment="1">
      <alignment vertical="top" wrapText="1"/>
    </xf>
    <xf numFmtId="0" fontId="0" fillId="4" borderId="29" xfId="0" applyFill="1" applyBorder="1" applyAlignment="1">
      <alignment vertical="top" wrapText="1"/>
    </xf>
    <xf numFmtId="177" fontId="0" fillId="4" borderId="61" xfId="0" applyNumberFormat="1" applyFill="1" applyBorder="1" applyAlignment="1">
      <alignment horizontal="right" vertical="top"/>
    </xf>
    <xf numFmtId="0" fontId="0" fillId="4" borderId="0" xfId="0" applyFill="1" applyAlignment="1">
      <alignment vertical="center"/>
    </xf>
    <xf numFmtId="0" fontId="0" fillId="4" borderId="60" xfId="0" applyFill="1" applyBorder="1" applyAlignment="1">
      <alignment horizontal="left" vertical="top" wrapText="1"/>
    </xf>
    <xf numFmtId="0" fontId="0" fillId="4" borderId="0" xfId="0" applyFill="1" applyAlignment="1">
      <alignment horizontal="center" vertical="center"/>
    </xf>
    <xf numFmtId="0" fontId="0" fillId="4" borderId="0" xfId="0" applyFill="1" applyAlignment="1">
      <alignment horizontal="left" vertical="top"/>
    </xf>
    <xf numFmtId="177" fontId="0" fillId="4" borderId="0" xfId="0" applyNumberFormat="1" applyFill="1" applyAlignment="1">
      <alignment vertical="center"/>
    </xf>
    <xf numFmtId="0" fontId="0" fillId="4" borderId="0" xfId="0" applyFill="1"/>
    <xf numFmtId="177" fontId="53" fillId="4" borderId="59" xfId="0" applyNumberFormat="1" applyFont="1" applyFill="1" applyBorder="1" applyAlignment="1">
      <alignment horizontal="right" vertical="top"/>
    </xf>
    <xf numFmtId="0" fontId="53" fillId="4" borderId="59" xfId="0" applyFont="1" applyFill="1" applyBorder="1" applyAlignment="1">
      <alignment vertical="top" wrapText="1"/>
    </xf>
    <xf numFmtId="0" fontId="0" fillId="4" borderId="59" xfId="0" applyFill="1" applyBorder="1" applyAlignment="1">
      <alignment wrapText="1"/>
    </xf>
    <xf numFmtId="177" fontId="0" fillId="4" borderId="59" xfId="0" applyNumberFormat="1" applyFill="1" applyBorder="1" applyAlignment="1">
      <alignment wrapText="1"/>
    </xf>
    <xf numFmtId="5" fontId="0" fillId="4" borderId="59" xfId="0" applyNumberFormat="1" applyFill="1" applyBorder="1" applyAlignment="1">
      <alignment wrapText="1"/>
    </xf>
    <xf numFmtId="177" fontId="0" fillId="4" borderId="59" xfId="0" applyNumberFormat="1" applyFill="1" applyBorder="1" applyAlignment="1">
      <alignment vertical="top" wrapText="1"/>
    </xf>
    <xf numFmtId="5" fontId="0" fillId="4" borderId="59" xfId="0" applyNumberFormat="1" applyFill="1" applyBorder="1" applyAlignment="1">
      <alignment vertical="top" wrapText="1"/>
    </xf>
    <xf numFmtId="0" fontId="2" fillId="4" borderId="59" xfId="0" applyFont="1" applyFill="1" applyBorder="1" applyAlignment="1">
      <alignment vertical="top" wrapText="1"/>
    </xf>
    <xf numFmtId="0" fontId="0" fillId="4" borderId="59" xfId="0" applyFill="1" applyBorder="1"/>
    <xf numFmtId="0" fontId="7" fillId="0" borderId="60" xfId="0" applyFont="1" applyBorder="1" applyAlignment="1">
      <alignment horizontal="center" vertical="center" wrapText="1"/>
    </xf>
    <xf numFmtId="0" fontId="55" fillId="4" borderId="0" xfId="0" applyFont="1" applyFill="1"/>
    <xf numFmtId="0" fontId="55" fillId="4" borderId="0" xfId="0" applyFont="1" applyFill="1" applyAlignment="1">
      <alignment vertical="center"/>
    </xf>
    <xf numFmtId="0" fontId="0" fillId="5" borderId="59" xfId="0" applyFill="1" applyBorder="1" applyAlignment="1">
      <alignment horizontal="center" vertical="center"/>
    </xf>
    <xf numFmtId="0" fontId="0" fillId="5" borderId="60" xfId="0" applyFill="1" applyBorder="1" applyAlignment="1">
      <alignment vertical="top" wrapText="1"/>
    </xf>
    <xf numFmtId="0" fontId="54" fillId="5" borderId="60" xfId="0" applyFont="1" applyFill="1" applyBorder="1" applyAlignment="1">
      <alignment horizontal="left" vertical="top" wrapText="1"/>
    </xf>
    <xf numFmtId="0" fontId="0" fillId="5" borderId="56" xfId="0" applyFill="1" applyBorder="1" applyAlignment="1">
      <alignment vertical="top" wrapText="1"/>
    </xf>
    <xf numFmtId="0" fontId="0" fillId="5" borderId="59" xfId="0" applyFill="1" applyBorder="1"/>
    <xf numFmtId="177" fontId="0" fillId="5" borderId="59" xfId="0" applyNumberFormat="1" applyFill="1" applyBorder="1" applyAlignment="1">
      <alignment horizontal="right" vertical="top"/>
    </xf>
    <xf numFmtId="0" fontId="0" fillId="5" borderId="59" xfId="0" applyFill="1" applyBorder="1" applyAlignment="1">
      <alignment vertical="top" wrapText="1"/>
    </xf>
    <xf numFmtId="0" fontId="0" fillId="5" borderId="0" xfId="0" applyFill="1"/>
    <xf numFmtId="0" fontId="54" fillId="5" borderId="72" xfId="0" applyFont="1" applyFill="1" applyBorder="1" applyAlignment="1">
      <alignment horizontal="left" vertical="top" wrapText="1"/>
    </xf>
    <xf numFmtId="177" fontId="0" fillId="5" borderId="59" xfId="0" applyNumberFormat="1" applyFill="1" applyBorder="1" applyAlignment="1">
      <alignment vertical="top" wrapText="1"/>
    </xf>
    <xf numFmtId="5" fontId="0" fillId="5" borderId="59" xfId="0" applyNumberFormat="1" applyFill="1" applyBorder="1" applyAlignment="1">
      <alignment vertical="top" wrapText="1"/>
    </xf>
    <xf numFmtId="0" fontId="0" fillId="5" borderId="59" xfId="0" applyFill="1" applyBorder="1" applyAlignment="1">
      <alignment wrapText="1"/>
    </xf>
    <xf numFmtId="0" fontId="0" fillId="5" borderId="56" xfId="0" applyFill="1" applyBorder="1" applyAlignment="1">
      <alignment wrapText="1"/>
    </xf>
    <xf numFmtId="177" fontId="0" fillId="5" borderId="59" xfId="0" applyNumberFormat="1" applyFill="1" applyBorder="1" applyAlignment="1">
      <alignment wrapText="1"/>
    </xf>
    <xf numFmtId="5" fontId="0" fillId="5" borderId="59" xfId="0" applyNumberFormat="1" applyFill="1" applyBorder="1" applyAlignment="1">
      <alignment wrapText="1"/>
    </xf>
    <xf numFmtId="0" fontId="54" fillId="5" borderId="72" xfId="0" applyFont="1" applyFill="1" applyBorder="1" applyAlignment="1">
      <alignment vertical="top" wrapText="1"/>
    </xf>
    <xf numFmtId="0" fontId="0" fillId="5" borderId="59" xfId="0" applyFill="1" applyBorder="1" applyAlignment="1">
      <alignment horizontal="left" vertical="top" wrapText="1"/>
    </xf>
    <xf numFmtId="0" fontId="0" fillId="5" borderId="59" xfId="0" applyFill="1" applyBorder="1" applyAlignment="1">
      <alignment vertical="center"/>
    </xf>
    <xf numFmtId="0" fontId="0" fillId="5" borderId="59" xfId="0" applyFill="1" applyBorder="1" applyAlignment="1">
      <alignment horizontal="left" vertical="top"/>
    </xf>
    <xf numFmtId="177" fontId="0" fillId="5" borderId="59" xfId="0" applyNumberFormat="1" applyFill="1" applyBorder="1" applyAlignment="1">
      <alignment vertical="center"/>
    </xf>
    <xf numFmtId="0" fontId="57" fillId="4" borderId="72" xfId="0" applyFont="1" applyFill="1" applyBorder="1" applyAlignment="1">
      <alignment vertical="top" wrapText="1"/>
    </xf>
    <xf numFmtId="0" fontId="57" fillId="4" borderId="61" xfId="0" applyFont="1" applyFill="1" applyBorder="1" applyAlignment="1">
      <alignment vertical="top" wrapText="1"/>
    </xf>
    <xf numFmtId="0" fontId="57" fillId="4" borderId="59" xfId="0" applyFont="1" applyFill="1" applyBorder="1" applyAlignment="1">
      <alignment horizontal="left" vertical="top" wrapText="1"/>
    </xf>
    <xf numFmtId="0" fontId="57" fillId="4" borderId="61" xfId="0" applyFont="1" applyFill="1" applyBorder="1" applyAlignment="1">
      <alignment horizontal="left" vertical="top" wrapText="1"/>
    </xf>
    <xf numFmtId="0" fontId="4" fillId="0" borderId="52" xfId="0" applyFont="1" applyBorder="1" applyAlignment="1" applyProtection="1">
      <alignment vertical="center"/>
      <protection locked="0"/>
    </xf>
    <xf numFmtId="0" fontId="7" fillId="0" borderId="59" xfId="0" applyFont="1" applyBorder="1" applyAlignment="1">
      <alignment vertical="center"/>
    </xf>
    <xf numFmtId="0" fontId="57" fillId="4" borderId="0" xfId="0" applyFont="1" applyFill="1" applyAlignment="1">
      <alignment vertical="center"/>
    </xf>
    <xf numFmtId="0" fontId="57" fillId="4" borderId="60" xfId="0" applyFont="1" applyFill="1" applyBorder="1" applyAlignment="1">
      <alignment horizontal="left" vertical="top" wrapText="1"/>
    </xf>
    <xf numFmtId="0" fontId="57" fillId="4" borderId="0" xfId="0" applyFont="1" applyFill="1" applyAlignment="1">
      <alignment horizontal="left" vertical="top" wrapText="1"/>
    </xf>
    <xf numFmtId="0" fontId="57" fillId="4" borderId="72" xfId="0" applyFont="1" applyFill="1" applyBorder="1" applyAlignment="1">
      <alignment horizontal="left" vertical="top" wrapText="1"/>
    </xf>
    <xf numFmtId="0" fontId="59" fillId="0" borderId="0" xfId="0" applyFont="1" applyAlignment="1">
      <alignment vertical="center" wrapText="1"/>
    </xf>
    <xf numFmtId="5" fontId="41" fillId="0" borderId="0" xfId="0" applyNumberFormat="1" applyFont="1" applyAlignment="1">
      <alignment vertical="center"/>
    </xf>
    <xf numFmtId="0" fontId="41" fillId="0" borderId="0" xfId="0" applyFont="1" applyAlignment="1">
      <alignment vertical="center"/>
    </xf>
    <xf numFmtId="0" fontId="6" fillId="0" borderId="52" xfId="0" applyFont="1" applyBorder="1" applyAlignment="1" applyProtection="1">
      <alignment vertical="center"/>
      <protection locked="0"/>
    </xf>
    <xf numFmtId="5" fontId="6" fillId="0" borderId="0" xfId="0" applyNumberFormat="1" applyFont="1" applyAlignment="1">
      <alignment vertical="center"/>
    </xf>
    <xf numFmtId="0" fontId="7" fillId="0" borderId="0" xfId="0" applyFont="1"/>
    <xf numFmtId="0" fontId="59" fillId="0" borderId="0" xfId="0" applyFont="1" applyAlignment="1">
      <alignment vertical="center"/>
    </xf>
    <xf numFmtId="0" fontId="44" fillId="0" borderId="59" xfId="0" applyFont="1" applyBorder="1" applyAlignment="1">
      <alignment horizontal="center" vertical="center" wrapText="1"/>
    </xf>
    <xf numFmtId="0" fontId="60" fillId="0" borderId="0" xfId="0" applyFont="1" applyAlignment="1">
      <alignment vertical="center" wrapText="1"/>
    </xf>
    <xf numFmtId="5" fontId="6" fillId="0" borderId="59" xfId="0" applyNumberFormat="1" applyFont="1" applyBorder="1" applyAlignment="1">
      <alignment vertical="center"/>
    </xf>
    <xf numFmtId="0" fontId="61" fillId="0" borderId="0" xfId="0" applyFont="1" applyAlignment="1">
      <alignment vertical="center"/>
    </xf>
    <xf numFmtId="0" fontId="62" fillId="0" borderId="0" xfId="0" applyFont="1" applyAlignment="1">
      <alignment vertical="center" wrapText="1"/>
    </xf>
    <xf numFmtId="0" fontId="49" fillId="0" borderId="0" xfId="0" applyFont="1" applyAlignment="1">
      <alignment vertical="center" wrapText="1"/>
    </xf>
    <xf numFmtId="0" fontId="61" fillId="0" borderId="0" xfId="0" applyFont="1" applyAlignment="1">
      <alignment vertical="center" wrapText="1"/>
    </xf>
    <xf numFmtId="0" fontId="51" fillId="3" borderId="61" xfId="0" applyFont="1" applyFill="1" applyBorder="1" applyAlignment="1" applyProtection="1">
      <alignment horizontal="center" vertical="center" wrapText="1"/>
      <protection locked="0"/>
    </xf>
    <xf numFmtId="0" fontId="10" fillId="0" borderId="67" xfId="0" applyFont="1" applyBorder="1" applyAlignment="1">
      <alignment horizontal="center" vertical="center"/>
    </xf>
    <xf numFmtId="0" fontId="42" fillId="0" borderId="0" xfId="0" applyFont="1" applyAlignment="1">
      <alignment vertical="center" wrapText="1"/>
    </xf>
    <xf numFmtId="5" fontId="0" fillId="4" borderId="0" xfId="0" applyNumberFormat="1" applyFill="1" applyAlignment="1">
      <alignment vertical="center"/>
    </xf>
    <xf numFmtId="0" fontId="0" fillId="4" borderId="59" xfId="0" applyFill="1" applyBorder="1" applyAlignment="1">
      <alignment vertical="center"/>
    </xf>
    <xf numFmtId="5" fontId="0" fillId="4" borderId="59" xfId="0" applyNumberFormat="1" applyFill="1" applyBorder="1" applyAlignment="1">
      <alignment vertical="center"/>
    </xf>
    <xf numFmtId="0" fontId="7" fillId="0" borderId="91" xfId="0" applyFont="1" applyBorder="1" applyAlignment="1">
      <alignment horizontal="center" vertical="center"/>
    </xf>
    <xf numFmtId="0" fontId="0" fillId="0" borderId="70" xfId="0" applyBorder="1" applyAlignment="1">
      <alignment horizontal="center" vertical="center"/>
    </xf>
    <xf numFmtId="0" fontId="38" fillId="0" borderId="79" xfId="0" applyFont="1" applyBorder="1" applyAlignment="1">
      <alignment horizontal="center" vertical="center" wrapText="1"/>
    </xf>
    <xf numFmtId="0" fontId="4" fillId="0" borderId="0" xfId="0" applyFont="1" applyAlignment="1">
      <alignment vertical="center" wrapText="1"/>
    </xf>
    <xf numFmtId="0" fontId="0" fillId="3" borderId="59" xfId="0" applyFill="1" applyBorder="1" applyAlignment="1" applyProtection="1">
      <alignment horizontal="center" vertical="center"/>
      <protection locked="0"/>
    </xf>
    <xf numFmtId="0" fontId="0" fillId="3" borderId="79" xfId="0" applyFill="1" applyBorder="1" applyAlignment="1" applyProtection="1">
      <alignment vertical="center"/>
      <protection locked="0"/>
    </xf>
    <xf numFmtId="0" fontId="0" fillId="3" borderId="71" xfId="0" applyFill="1" applyBorder="1" applyAlignment="1" applyProtection="1">
      <alignment horizontal="center" vertical="center"/>
      <protection locked="0"/>
    </xf>
    <xf numFmtId="0" fontId="0" fillId="3" borderId="83" xfId="0" applyFill="1" applyBorder="1" applyAlignment="1" applyProtection="1">
      <alignment vertical="center"/>
      <protection locked="0"/>
    </xf>
    <xf numFmtId="0" fontId="0" fillId="0" borderId="72" xfId="0" applyBorder="1" applyAlignment="1" applyProtection="1">
      <alignment horizontal="center" vertical="center"/>
      <protection locked="0"/>
    </xf>
    <xf numFmtId="0" fontId="64" fillId="0" borderId="0" xfId="0" applyFont="1" applyAlignment="1">
      <alignment vertical="center"/>
    </xf>
    <xf numFmtId="0" fontId="64" fillId="0" borderId="0" xfId="0" applyFont="1" applyAlignment="1">
      <alignment vertical="center" wrapText="1"/>
    </xf>
    <xf numFmtId="0" fontId="10" fillId="0" borderId="0" xfId="0" applyFont="1" applyAlignment="1">
      <alignment vertical="center" wrapText="1"/>
    </xf>
    <xf numFmtId="0" fontId="7" fillId="0" borderId="75" xfId="0" applyFont="1" applyBorder="1" applyAlignment="1">
      <alignment horizontal="center" vertical="center"/>
    </xf>
    <xf numFmtId="0" fontId="0" fillId="0" borderId="76" xfId="0" applyBorder="1" applyAlignment="1">
      <alignment horizontal="center" vertical="center"/>
    </xf>
    <xf numFmtId="0" fontId="0" fillId="3" borderId="59" xfId="0" applyFill="1" applyBorder="1" applyAlignment="1" applyProtection="1">
      <alignment vertical="center"/>
      <protection locked="0"/>
    </xf>
    <xf numFmtId="0" fontId="0" fillId="3" borderId="81" xfId="0" applyFill="1" applyBorder="1" applyAlignment="1" applyProtection="1">
      <alignment vertical="center"/>
      <protection locked="0"/>
    </xf>
    <xf numFmtId="0" fontId="0" fillId="3" borderId="82" xfId="0" applyFill="1" applyBorder="1" applyAlignment="1" applyProtection="1">
      <alignment vertical="center"/>
      <protection locked="0"/>
    </xf>
    <xf numFmtId="0" fontId="0" fillId="0" borderId="72" xfId="0" applyBorder="1" applyAlignment="1">
      <alignment horizontal="center" vertical="center"/>
    </xf>
    <xf numFmtId="0" fontId="55" fillId="4" borderId="0" xfId="0" applyFont="1" applyFill="1" applyAlignment="1">
      <alignment horizontal="center" shrinkToFit="1"/>
    </xf>
    <xf numFmtId="0" fontId="55" fillId="4" borderId="0" xfId="0" applyFont="1" applyFill="1" applyAlignment="1">
      <alignment shrinkToFit="1"/>
    </xf>
    <xf numFmtId="177" fontId="55" fillId="4" borderId="0" xfId="0" applyNumberFormat="1" applyFont="1" applyFill="1" applyAlignment="1">
      <alignment shrinkToFit="1"/>
    </xf>
    <xf numFmtId="49" fontId="58" fillId="3" borderId="118" xfId="0" applyNumberFormat="1" applyFont="1" applyFill="1" applyBorder="1" applyAlignment="1" applyProtection="1">
      <alignment vertical="center" shrinkToFit="1"/>
      <protection locked="0"/>
    </xf>
    <xf numFmtId="0" fontId="55" fillId="4" borderId="0" xfId="0" applyFont="1" applyFill="1" applyAlignment="1">
      <alignment vertical="center" shrinkToFit="1"/>
    </xf>
    <xf numFmtId="177" fontId="55" fillId="4" borderId="0" xfId="0" applyNumberFormat="1" applyFont="1" applyFill="1" applyAlignment="1">
      <alignment vertical="center" shrinkToFit="1"/>
    </xf>
    <xf numFmtId="0" fontId="56" fillId="4" borderId="0" xfId="0" applyFont="1" applyFill="1" applyAlignment="1">
      <alignment vertical="center" shrinkToFit="1"/>
    </xf>
    <xf numFmtId="0" fontId="55" fillId="0" borderId="30" xfId="0" applyFont="1" applyBorder="1" applyAlignment="1">
      <alignment horizontal="center" vertical="center" shrinkToFit="1"/>
    </xf>
    <xf numFmtId="0" fontId="55" fillId="0" borderId="30" xfId="0" applyFont="1" applyBorder="1" applyAlignment="1">
      <alignment vertical="center" shrinkToFit="1"/>
    </xf>
    <xf numFmtId="0" fontId="55" fillId="4" borderId="59" xfId="0" applyFont="1" applyFill="1" applyBorder="1" applyAlignment="1">
      <alignment horizontal="center" vertical="center" shrinkToFit="1"/>
    </xf>
    <xf numFmtId="177" fontId="55" fillId="4" borderId="59" xfId="0" applyNumberFormat="1" applyFont="1" applyFill="1" applyBorder="1" applyAlignment="1">
      <alignment horizontal="center" vertical="center" shrinkToFit="1"/>
    </xf>
    <xf numFmtId="0" fontId="55" fillId="4" borderId="59" xfId="0" applyFont="1" applyFill="1" applyBorder="1" applyAlignment="1">
      <alignment vertical="center" shrinkToFit="1"/>
    </xf>
    <xf numFmtId="177" fontId="55" fillId="4" borderId="59" xfId="0" applyNumberFormat="1" applyFont="1" applyFill="1" applyBorder="1" applyAlignment="1">
      <alignment vertical="center" shrinkToFit="1"/>
    </xf>
    <xf numFmtId="0" fontId="56" fillId="4" borderId="59" xfId="0" applyFont="1" applyFill="1" applyBorder="1" applyAlignment="1">
      <alignment vertical="center" shrinkToFit="1"/>
    </xf>
    <xf numFmtId="0" fontId="65" fillId="0" borderId="0" xfId="2" applyFont="1" applyAlignment="1">
      <alignment horizontal="center" vertical="center"/>
    </xf>
    <xf numFmtId="0" fontId="1" fillId="0" borderId="0" xfId="2">
      <alignment vertical="center"/>
    </xf>
    <xf numFmtId="0" fontId="67" fillId="0" borderId="0" xfId="2" applyFont="1" applyAlignment="1">
      <alignment horizontal="justify" vertical="center"/>
    </xf>
    <xf numFmtId="0" fontId="67" fillId="0" borderId="118" xfId="2" applyFont="1" applyBorder="1" applyAlignment="1">
      <alignment horizontal="center" vertical="center" wrapText="1"/>
    </xf>
    <xf numFmtId="0" fontId="17" fillId="0" borderId="118" xfId="2" applyFont="1" applyBorder="1" applyAlignment="1">
      <alignment horizontal="center" vertical="center" wrapText="1"/>
    </xf>
    <xf numFmtId="0" fontId="67" fillId="0" borderId="0" xfId="2" applyFont="1" applyAlignment="1">
      <alignment horizontal="justify" vertical="center" wrapText="1"/>
    </xf>
    <xf numFmtId="0" fontId="67" fillId="0" borderId="0" xfId="2" applyFont="1" applyAlignment="1">
      <alignment horizontal="center" vertical="center" wrapText="1"/>
    </xf>
    <xf numFmtId="0" fontId="66" fillId="0" borderId="0" xfId="2" applyFont="1" applyAlignment="1">
      <alignment horizontal="center" vertical="top" wrapText="1"/>
    </xf>
    <xf numFmtId="0" fontId="70" fillId="0" borderId="0" xfId="2" applyFont="1" applyAlignment="1">
      <alignment horizontal="justify" vertical="center"/>
    </xf>
    <xf numFmtId="0" fontId="71" fillId="0" borderId="0" xfId="2" applyFont="1" applyAlignment="1">
      <alignment horizontal="justify" vertical="center"/>
    </xf>
    <xf numFmtId="0" fontId="71" fillId="0" borderId="0" xfId="2" applyFont="1" applyAlignment="1">
      <alignment horizontal="center" vertical="top" wrapText="1"/>
    </xf>
    <xf numFmtId="0" fontId="71" fillId="0" borderId="0" xfId="2" applyFont="1" applyAlignment="1">
      <alignment horizontal="justify" vertical="top" wrapText="1"/>
    </xf>
    <xf numFmtId="0" fontId="71" fillId="0" borderId="59" xfId="2" applyFont="1" applyBorder="1" applyAlignment="1">
      <alignment horizontal="center" vertical="top" shrinkToFit="1"/>
    </xf>
    <xf numFmtId="0" fontId="71" fillId="0" borderId="59" xfId="2" applyFont="1" applyBorder="1" applyAlignment="1">
      <alignment horizontal="justify" vertical="top" wrapText="1"/>
    </xf>
    <xf numFmtId="0" fontId="0" fillId="4" borderId="0" xfId="0" applyFill="1" applyAlignment="1">
      <alignment vertical="center" wrapText="1"/>
    </xf>
    <xf numFmtId="0" fontId="74" fillId="4" borderId="0" xfId="0" applyFont="1" applyFill="1" applyAlignment="1">
      <alignment horizontal="justify" vertical="center" wrapText="1"/>
    </xf>
    <xf numFmtId="0" fontId="72" fillId="4" borderId="0" xfId="0" applyFont="1" applyFill="1" applyAlignment="1">
      <alignment horizontal="justify" vertical="center" wrapText="1"/>
    </xf>
    <xf numFmtId="0" fontId="72" fillId="4" borderId="0" xfId="0" applyFont="1" applyFill="1" applyAlignment="1">
      <alignment horizontal="left" vertical="center" wrapText="1"/>
    </xf>
    <xf numFmtId="0" fontId="72" fillId="4" borderId="59" xfId="0" applyFont="1" applyFill="1" applyBorder="1" applyAlignment="1">
      <alignment horizontal="center" vertical="top" wrapText="1"/>
    </xf>
    <xf numFmtId="0" fontId="0" fillId="4" borderId="0" xfId="0" applyFill="1" applyAlignment="1" applyProtection="1">
      <alignment vertical="center" wrapText="1"/>
      <protection locked="0"/>
    </xf>
    <xf numFmtId="0" fontId="72" fillId="4" borderId="0" xfId="0" applyFont="1" applyFill="1" applyAlignment="1" applyProtection="1">
      <alignment horizontal="left" vertical="center" wrapText="1"/>
      <protection locked="0"/>
    </xf>
    <xf numFmtId="0" fontId="72" fillId="4" borderId="30" xfId="0" applyFont="1" applyFill="1" applyBorder="1" applyAlignment="1" applyProtection="1">
      <alignment vertical="center" wrapText="1"/>
      <protection locked="0"/>
    </xf>
    <xf numFmtId="0" fontId="72" fillId="4" borderId="59" xfId="0" applyFont="1" applyFill="1" applyBorder="1" applyAlignment="1">
      <alignment horizontal="justify" vertical="top" wrapText="1"/>
    </xf>
    <xf numFmtId="0" fontId="72" fillId="4" borderId="59" xfId="0" applyFont="1" applyFill="1" applyBorder="1" applyAlignment="1">
      <alignment horizontal="center" vertical="center" wrapText="1"/>
    </xf>
    <xf numFmtId="0" fontId="67" fillId="0" borderId="118" xfId="2" applyFont="1" applyBorder="1" applyAlignment="1" applyProtection="1">
      <alignment horizontal="left" vertical="top" wrapText="1"/>
      <protection locked="0"/>
    </xf>
    <xf numFmtId="0" fontId="66" fillId="0" borderId="0" xfId="2" applyFont="1" applyAlignment="1">
      <alignment horizontal="center" vertical="center" wrapText="1"/>
    </xf>
    <xf numFmtId="0" fontId="67" fillId="0" borderId="0" xfId="2" applyFont="1" applyAlignment="1">
      <alignment horizontal="left" vertical="center" wrapText="1"/>
    </xf>
    <xf numFmtId="0" fontId="67" fillId="0" borderId="0" xfId="2" applyFont="1" applyAlignment="1" applyProtection="1">
      <alignment horizontal="right" vertical="center" wrapText="1"/>
      <protection locked="0"/>
    </xf>
    <xf numFmtId="0" fontId="67" fillId="0" borderId="118" xfId="2" applyFont="1" applyBorder="1" applyAlignment="1">
      <alignment horizontal="center" vertical="center" wrapText="1"/>
    </xf>
    <xf numFmtId="0" fontId="68" fillId="0" borderId="118" xfId="2" applyFont="1" applyBorder="1" applyAlignment="1" applyProtection="1">
      <alignment horizontal="left" vertical="center" wrapText="1"/>
      <protection locked="0"/>
    </xf>
    <xf numFmtId="0" fontId="67" fillId="0" borderId="122" xfId="2" applyFont="1" applyBorder="1" applyAlignment="1" applyProtection="1">
      <alignment horizontal="left" vertical="top" wrapText="1"/>
      <protection locked="0"/>
    </xf>
    <xf numFmtId="0" fontId="67" fillId="0" borderId="121" xfId="2" applyFont="1" applyBorder="1" applyAlignment="1" applyProtection="1">
      <alignment horizontal="left" vertical="top" wrapText="1"/>
      <protection locked="0"/>
    </xf>
    <xf numFmtId="0" fontId="17" fillId="0" borderId="118" xfId="2" applyFont="1" applyBorder="1" applyAlignment="1">
      <alignment horizontal="center" vertical="center" wrapText="1"/>
    </xf>
    <xf numFmtId="0" fontId="67" fillId="0" borderId="118" xfId="2" applyFont="1" applyBorder="1" applyAlignment="1" applyProtection="1">
      <alignment horizontal="left" vertical="center" wrapText="1"/>
      <protection locked="0"/>
    </xf>
    <xf numFmtId="0" fontId="67" fillId="0" borderId="0" xfId="2" applyFont="1" applyAlignment="1" applyProtection="1">
      <alignment horizontal="center" vertical="top" wrapText="1"/>
      <protection locked="0"/>
    </xf>
    <xf numFmtId="0" fontId="67" fillId="0" borderId="123" xfId="2" applyFont="1" applyBorder="1" applyAlignment="1" applyProtection="1">
      <alignment horizontal="center" vertical="top" wrapText="1"/>
      <protection locked="0"/>
    </xf>
    <xf numFmtId="0" fontId="67" fillId="0" borderId="118" xfId="2" applyFont="1" applyBorder="1" applyAlignment="1" applyProtection="1">
      <alignment horizontal="center" vertical="center" wrapText="1"/>
      <protection locked="0"/>
    </xf>
    <xf numFmtId="0" fontId="66" fillId="0" borderId="0" xfId="2" applyFont="1" applyAlignment="1">
      <alignment horizontal="center" vertical="top" wrapText="1"/>
    </xf>
    <xf numFmtId="0" fontId="67" fillId="0" borderId="0" xfId="2" applyFont="1" applyAlignment="1" applyProtection="1">
      <alignment horizontal="right" vertical="top" wrapText="1"/>
      <protection locked="0"/>
    </xf>
    <xf numFmtId="0" fontId="79" fillId="0" borderId="0" xfId="2" applyFont="1" applyAlignment="1">
      <alignment horizontal="left" vertical="top" wrapText="1"/>
    </xf>
    <xf numFmtId="0" fontId="55" fillId="4" borderId="56" xfId="0" applyFont="1" applyFill="1" applyBorder="1" applyAlignment="1">
      <alignment horizontal="center" vertical="center" shrinkToFit="1"/>
    </xf>
    <xf numFmtId="0" fontId="55" fillId="4" borderId="57" xfId="0" applyFont="1" applyFill="1" applyBorder="1" applyAlignment="1">
      <alignment horizontal="center" vertical="center" shrinkToFit="1"/>
    </xf>
    <xf numFmtId="0" fontId="55" fillId="4" borderId="65" xfId="0" applyFont="1" applyFill="1" applyBorder="1" applyAlignment="1">
      <alignment horizontal="center" vertical="center" shrinkToFit="1"/>
    </xf>
    <xf numFmtId="0" fontId="55" fillId="4" borderId="119" xfId="0" applyFont="1" applyFill="1" applyBorder="1" applyAlignment="1">
      <alignment horizontal="center" vertical="center" shrinkToFit="1"/>
    </xf>
    <xf numFmtId="0" fontId="55" fillId="4" borderId="120" xfId="0" applyFont="1" applyFill="1" applyBorder="1" applyAlignment="1">
      <alignment horizontal="center" vertical="center" shrinkToFit="1"/>
    </xf>
    <xf numFmtId="0" fontId="0" fillId="0" borderId="59" xfId="0" applyBorder="1" applyAlignment="1">
      <alignment vertical="center" shrinkToFit="1"/>
    </xf>
    <xf numFmtId="0" fontId="4" fillId="0" borderId="113" xfId="0" applyFont="1" applyBorder="1" applyAlignment="1">
      <alignment horizontal="left" vertical="top"/>
    </xf>
    <xf numFmtId="0" fontId="4" fillId="0" borderId="109" xfId="0" applyFont="1" applyBorder="1" applyAlignment="1">
      <alignment horizontal="left" vertical="top"/>
    </xf>
    <xf numFmtId="0" fontId="4" fillId="0" borderId="110" xfId="0" applyFont="1" applyBorder="1" applyAlignment="1">
      <alignment horizontal="left" vertical="top"/>
    </xf>
    <xf numFmtId="0" fontId="4" fillId="0" borderId="53" xfId="0" applyFont="1" applyBorder="1" applyAlignment="1">
      <alignment horizontal="left" vertical="top"/>
    </xf>
    <xf numFmtId="0" fontId="4" fillId="0" borderId="0" xfId="0" applyFont="1" applyAlignment="1">
      <alignment horizontal="left" vertical="top"/>
    </xf>
    <xf numFmtId="0" fontId="4" fillId="0" borderId="111" xfId="0" applyFont="1" applyBorder="1" applyAlignment="1">
      <alignment horizontal="left" vertical="top"/>
    </xf>
    <xf numFmtId="0" fontId="4" fillId="0" borderId="18" xfId="0" applyFont="1" applyBorder="1" applyAlignment="1">
      <alignment horizontal="left" vertical="top"/>
    </xf>
    <xf numFmtId="0" fontId="4" fillId="0" borderId="64" xfId="0" applyFont="1" applyBorder="1" applyAlignment="1">
      <alignment horizontal="left" vertical="top"/>
    </xf>
    <xf numFmtId="0" fontId="4" fillId="0" borderId="67" xfId="0" applyFont="1" applyBorder="1" applyAlignment="1">
      <alignment horizontal="left" vertical="top"/>
    </xf>
    <xf numFmtId="0" fontId="0" fillId="3" borderId="76" xfId="0" applyFill="1" applyBorder="1" applyAlignment="1" applyProtection="1">
      <alignment horizontal="center" vertical="center"/>
      <protection locked="0"/>
    </xf>
    <xf numFmtId="0" fontId="0" fillId="3" borderId="77" xfId="0" applyFill="1" applyBorder="1" applyAlignment="1" applyProtection="1">
      <alignment horizontal="center" vertical="center"/>
      <protection locked="0"/>
    </xf>
    <xf numFmtId="0" fontId="0" fillId="0" borderId="78" xfId="0" applyBorder="1" applyAlignment="1">
      <alignment horizontal="center" vertical="center" wrapText="1"/>
    </xf>
    <xf numFmtId="0" fontId="0" fillId="0" borderId="80" xfId="0" applyBorder="1" applyAlignment="1">
      <alignment horizontal="center" vertical="center" wrapText="1"/>
    </xf>
    <xf numFmtId="0" fontId="38" fillId="0" borderId="59" xfId="0" applyFont="1" applyBorder="1" applyAlignment="1">
      <alignment horizontal="center" vertical="center"/>
    </xf>
    <xf numFmtId="0" fontId="0" fillId="0" borderId="88" xfId="0" applyBorder="1" applyAlignment="1">
      <alignment horizontal="center" vertical="center" wrapText="1"/>
    </xf>
    <xf numFmtId="0" fontId="10" fillId="0" borderId="112" xfId="0" applyFont="1" applyBorder="1" applyAlignment="1">
      <alignment horizontal="center" vertical="center" wrapText="1"/>
    </xf>
    <xf numFmtId="0" fontId="10" fillId="0" borderId="7" xfId="0" applyFont="1" applyBorder="1" applyAlignment="1">
      <alignment horizontal="center" vertical="center" wrapText="1"/>
    </xf>
    <xf numFmtId="0" fontId="0" fillId="0" borderId="96" xfId="0" applyBorder="1" applyAlignment="1">
      <alignment horizontal="center" vertical="center" wrapText="1"/>
    </xf>
    <xf numFmtId="0" fontId="0" fillId="0" borderId="102" xfId="0" applyBorder="1" applyAlignment="1">
      <alignment horizontal="center" vertical="center" wrapText="1"/>
    </xf>
    <xf numFmtId="0" fontId="0" fillId="3" borderId="56" xfId="0" applyFill="1" applyBorder="1" applyAlignment="1" applyProtection="1">
      <alignment horizontal="center" vertical="center"/>
      <protection locked="0"/>
    </xf>
    <xf numFmtId="0" fontId="0" fillId="3" borderId="57" xfId="0" applyFill="1" applyBorder="1" applyAlignment="1" applyProtection="1">
      <alignment horizontal="center" vertical="center"/>
      <protection locked="0"/>
    </xf>
    <xf numFmtId="0" fontId="0" fillId="3" borderId="101" xfId="0" applyFill="1" applyBorder="1" applyAlignment="1" applyProtection="1">
      <alignment horizontal="center" vertical="center"/>
      <protection locked="0"/>
    </xf>
    <xf numFmtId="0" fontId="0" fillId="3" borderId="65" xfId="0" applyFill="1" applyBorder="1" applyAlignment="1" applyProtection="1">
      <alignment horizontal="center" vertical="center"/>
      <protection locked="0"/>
    </xf>
    <xf numFmtId="0" fontId="0" fillId="3" borderId="59" xfId="0" applyFill="1" applyBorder="1" applyAlignment="1" applyProtection="1">
      <alignment horizontal="left" vertical="top"/>
      <protection locked="0"/>
    </xf>
    <xf numFmtId="0" fontId="0" fillId="3" borderId="79" xfId="0" applyFill="1" applyBorder="1" applyAlignment="1" applyProtection="1">
      <alignment horizontal="left" vertical="top"/>
      <protection locked="0"/>
    </xf>
    <xf numFmtId="0" fontId="0" fillId="3" borderId="56" xfId="0" applyFill="1" applyBorder="1" applyAlignment="1" applyProtection="1">
      <alignment horizontal="left" vertical="center"/>
      <protection locked="0"/>
    </xf>
    <xf numFmtId="0" fontId="0" fillId="3" borderId="57" xfId="0" applyFill="1" applyBorder="1" applyAlignment="1" applyProtection="1">
      <alignment horizontal="left" vertical="center"/>
      <protection locked="0"/>
    </xf>
    <xf numFmtId="0" fontId="0" fillId="3" borderId="101" xfId="0" applyFill="1" applyBorder="1" applyAlignment="1" applyProtection="1">
      <alignment horizontal="left" vertical="center"/>
      <protection locked="0"/>
    </xf>
    <xf numFmtId="0" fontId="0" fillId="0" borderId="60" xfId="0" applyBorder="1" applyAlignment="1">
      <alignment horizontal="center" vertical="center" wrapText="1"/>
    </xf>
    <xf numFmtId="0" fontId="0" fillId="0" borderId="103" xfId="0" applyBorder="1" applyAlignment="1">
      <alignment horizontal="center" vertical="center" wrapText="1"/>
    </xf>
    <xf numFmtId="0" fontId="0" fillId="3" borderId="44" xfId="0" applyFill="1" applyBorder="1" applyAlignment="1" applyProtection="1">
      <alignment horizontal="center" vertical="center"/>
      <protection locked="0"/>
    </xf>
    <xf numFmtId="0" fontId="0" fillId="3" borderId="45" xfId="0" applyFill="1" applyBorder="1" applyAlignment="1" applyProtection="1">
      <alignment horizontal="center" vertical="center"/>
      <protection locked="0"/>
    </xf>
    <xf numFmtId="0" fontId="0" fillId="3" borderId="100" xfId="0" applyFill="1" applyBorder="1" applyAlignment="1" applyProtection="1">
      <alignment horizontal="center" vertical="center"/>
      <protection locked="0"/>
    </xf>
    <xf numFmtId="0" fontId="0" fillId="3" borderId="104" xfId="0" applyFill="1" applyBorder="1" applyAlignment="1" applyProtection="1">
      <alignment horizontal="center" vertical="center"/>
      <protection locked="0"/>
    </xf>
    <xf numFmtId="0" fontId="0" fillId="3" borderId="85" xfId="0" applyFill="1" applyBorder="1" applyAlignment="1" applyProtection="1">
      <alignment horizontal="center" vertical="center"/>
      <protection locked="0"/>
    </xf>
    <xf numFmtId="0" fontId="0" fillId="3" borderId="87" xfId="0" applyFill="1" applyBorder="1" applyAlignment="1" applyProtection="1">
      <alignment horizontal="center" vertical="center"/>
      <protection locked="0"/>
    </xf>
    <xf numFmtId="0" fontId="4" fillId="0" borderId="52" xfId="0" applyFont="1" applyBorder="1" applyAlignment="1">
      <alignment horizontal="center" vertical="center"/>
    </xf>
    <xf numFmtId="0" fontId="4" fillId="0" borderId="7" xfId="0" applyFont="1" applyBorder="1" applyAlignment="1">
      <alignment horizontal="center" vertical="center"/>
    </xf>
    <xf numFmtId="0" fontId="3" fillId="0" borderId="66" xfId="0" applyFont="1" applyBorder="1" applyAlignment="1">
      <alignment horizontal="center" vertical="top" wrapText="1"/>
    </xf>
    <xf numFmtId="0" fontId="3" fillId="0" borderId="67" xfId="0" applyFont="1" applyBorder="1" applyAlignment="1">
      <alignment horizontal="center" vertical="top" wrapText="1"/>
    </xf>
    <xf numFmtId="0" fontId="10" fillId="0" borderId="51" xfId="0" applyFont="1" applyBorder="1" applyAlignment="1">
      <alignment horizontal="center" vertical="center"/>
    </xf>
    <xf numFmtId="0" fontId="10" fillId="0" borderId="24" xfId="0" applyFont="1" applyBorder="1" applyAlignment="1">
      <alignment horizontal="center" vertical="center"/>
    </xf>
    <xf numFmtId="0" fontId="10" fillId="0" borderId="18" xfId="0" applyFont="1" applyBorder="1" applyAlignment="1">
      <alignment horizontal="center" vertical="center"/>
    </xf>
    <xf numFmtId="0" fontId="10" fillId="0" borderId="64" xfId="0" applyFont="1" applyBorder="1" applyAlignment="1">
      <alignment horizontal="center" vertical="center"/>
    </xf>
    <xf numFmtId="0" fontId="41" fillId="0" borderId="0" xfId="0" applyFont="1" applyAlignment="1">
      <alignment horizontal="center" vertical="center"/>
    </xf>
    <xf numFmtId="0" fontId="41" fillId="0" borderId="85" xfId="0" applyFont="1" applyBorder="1" applyAlignment="1">
      <alignment horizontal="center" vertical="center"/>
    </xf>
    <xf numFmtId="0" fontId="10" fillId="0" borderId="67" xfId="0" applyFont="1" applyBorder="1" applyAlignment="1">
      <alignment horizontal="center" vertical="center"/>
    </xf>
    <xf numFmtId="0" fontId="39" fillId="0" borderId="7" xfId="0" applyFont="1" applyBorder="1" applyAlignment="1">
      <alignment vertical="center" wrapText="1"/>
    </xf>
    <xf numFmtId="0" fontId="39" fillId="0" borderId="7" xfId="0" applyFont="1" applyBorder="1" applyAlignment="1">
      <alignment vertical="center"/>
    </xf>
    <xf numFmtId="0" fontId="39" fillId="0" borderId="5" xfId="0" applyFont="1" applyBorder="1" applyAlignment="1">
      <alignment vertical="center"/>
    </xf>
    <xf numFmtId="0" fontId="10" fillId="0" borderId="26" xfId="0" applyFont="1" applyBorder="1" applyAlignment="1">
      <alignment horizontal="center" vertical="center"/>
    </xf>
    <xf numFmtId="0" fontId="10" fillId="0" borderId="6" xfId="0" applyFont="1" applyBorder="1" applyAlignment="1">
      <alignment horizontal="center" vertical="center"/>
    </xf>
    <xf numFmtId="0" fontId="10" fillId="0" borderId="5" xfId="0" applyFont="1" applyBorder="1" applyAlignment="1">
      <alignment horizontal="center" vertical="center"/>
    </xf>
    <xf numFmtId="0" fontId="0" fillId="0" borderId="93" xfId="0" applyBorder="1" applyAlignment="1">
      <alignment horizontal="center" vertical="center" wrapText="1"/>
    </xf>
    <xf numFmtId="0" fontId="0" fillId="0" borderId="1" xfId="0" applyBorder="1" applyAlignment="1">
      <alignment horizontal="left" vertical="center" wrapText="1"/>
    </xf>
    <xf numFmtId="0" fontId="0" fillId="0" borderId="8" xfId="0" applyBorder="1" applyAlignment="1">
      <alignment horizontal="left" vertical="center" wrapText="1"/>
    </xf>
    <xf numFmtId="0" fontId="0" fillId="0" borderId="95" xfId="0" applyBorder="1" applyAlignment="1">
      <alignment horizontal="left" vertical="center" wrapText="1"/>
    </xf>
    <xf numFmtId="0" fontId="0" fillId="0" borderId="3" xfId="0" applyBorder="1" applyAlignment="1">
      <alignment vertical="center"/>
    </xf>
    <xf numFmtId="0" fontId="0" fillId="0" borderId="5" xfId="0" applyBorder="1" applyAlignment="1">
      <alignment vertical="center"/>
    </xf>
    <xf numFmtId="0" fontId="0" fillId="0" borderId="98" xfId="0" applyBorder="1" applyAlignment="1">
      <alignment vertical="center"/>
    </xf>
    <xf numFmtId="0" fontId="0" fillId="0" borderId="16" xfId="0" applyBorder="1" applyAlignment="1">
      <alignment vertical="center"/>
    </xf>
    <xf numFmtId="0" fontId="0" fillId="0" borderId="22" xfId="0" applyBorder="1" applyAlignment="1">
      <alignment vertical="center"/>
    </xf>
    <xf numFmtId="0" fontId="0" fillId="0" borderId="99" xfId="0" applyBorder="1" applyAlignment="1">
      <alignment vertical="center"/>
    </xf>
    <xf numFmtId="0" fontId="63" fillId="0" borderId="73" xfId="0" applyFont="1" applyBorder="1" applyAlignment="1">
      <alignment horizontal="center" vertical="center" wrapText="1"/>
    </xf>
    <xf numFmtId="0" fontId="63" fillId="0" borderId="61" xfId="0" applyFont="1" applyBorder="1" applyAlignment="1">
      <alignment horizontal="center" vertical="center" wrapText="1"/>
    </xf>
    <xf numFmtId="0" fontId="0" fillId="0" borderId="73" xfId="0" applyBorder="1" applyAlignment="1">
      <alignment horizontal="center" vertical="center"/>
    </xf>
    <xf numFmtId="0" fontId="0" fillId="0" borderId="61" xfId="0" applyBorder="1" applyAlignment="1">
      <alignment horizontal="center" vertical="center"/>
    </xf>
    <xf numFmtId="0" fontId="0" fillId="0" borderId="92" xfId="0" applyBorder="1" applyAlignment="1" applyProtection="1">
      <alignment horizontal="center" vertical="center"/>
      <protection locked="0"/>
    </xf>
    <xf numFmtId="0" fontId="0" fillId="0" borderId="94" xfId="0" applyBorder="1" applyAlignment="1" applyProtection="1">
      <alignment horizontal="center" vertical="center"/>
      <protection locked="0"/>
    </xf>
    <xf numFmtId="0" fontId="0" fillId="0" borderId="91" xfId="0" applyBorder="1" applyAlignment="1">
      <alignment horizontal="center" vertical="center" wrapText="1"/>
    </xf>
    <xf numFmtId="0" fontId="7" fillId="3" borderId="74" xfId="0" applyFont="1" applyFill="1" applyBorder="1" applyAlignment="1" applyProtection="1">
      <alignment vertical="center"/>
      <protection locked="0"/>
    </xf>
    <xf numFmtId="0" fontId="0" fillId="3" borderId="69" xfId="0" applyFill="1" applyBorder="1" applyAlignment="1" applyProtection="1">
      <alignment vertical="center"/>
      <protection locked="0"/>
    </xf>
    <xf numFmtId="0" fontId="0" fillId="3" borderId="89" xfId="0" applyFill="1" applyBorder="1" applyAlignment="1" applyProtection="1">
      <alignment vertical="center"/>
      <protection locked="0"/>
    </xf>
    <xf numFmtId="0" fontId="0" fillId="3" borderId="90" xfId="0" applyFill="1" applyBorder="1" applyAlignment="1" applyProtection="1">
      <alignment vertical="center"/>
      <protection locked="0"/>
    </xf>
    <xf numFmtId="0" fontId="41" fillId="0" borderId="0" xfId="0" applyFont="1" applyAlignment="1">
      <alignment horizontal="left" vertical="center"/>
    </xf>
    <xf numFmtId="14" fontId="4" fillId="3" borderId="106" xfId="0" applyNumberFormat="1" applyFont="1" applyFill="1" applyBorder="1" applyAlignment="1" applyProtection="1">
      <alignment horizontal="center" vertical="center"/>
      <protection locked="0"/>
    </xf>
    <xf numFmtId="0" fontId="0" fillId="3" borderId="107" xfId="0" applyFill="1" applyBorder="1" applyAlignment="1" applyProtection="1">
      <alignment horizontal="center" vertical="center"/>
      <protection locked="0"/>
    </xf>
    <xf numFmtId="0" fontId="6" fillId="0" borderId="51" xfId="0" applyFont="1" applyBorder="1" applyAlignment="1">
      <alignment horizontal="center" vertical="center"/>
    </xf>
    <xf numFmtId="0" fontId="0" fillId="0" borderId="66" xfId="0" applyBorder="1" applyAlignment="1">
      <alignment horizontal="center" vertical="center"/>
    </xf>
    <xf numFmtId="0" fontId="0" fillId="3" borderId="70" xfId="0" applyFill="1" applyBorder="1" applyAlignment="1" applyProtection="1">
      <alignment horizontal="center" vertical="center"/>
      <protection locked="0"/>
    </xf>
    <xf numFmtId="0" fontId="0" fillId="0" borderId="64" xfId="0" applyBorder="1" applyAlignment="1">
      <alignment horizontal="center" vertical="center" shrinkToFit="1"/>
    </xf>
    <xf numFmtId="0" fontId="0" fillId="3" borderId="84" xfId="0" applyFill="1" applyBorder="1" applyAlignment="1" applyProtection="1">
      <alignment horizontal="center" vertical="center"/>
      <protection locked="0"/>
    </xf>
    <xf numFmtId="0" fontId="51" fillId="3" borderId="72" xfId="0" applyFont="1" applyFill="1" applyBorder="1" applyAlignment="1" applyProtection="1">
      <alignment horizontal="center" vertical="center" wrapText="1"/>
      <protection locked="0"/>
    </xf>
    <xf numFmtId="0" fontId="51" fillId="3" borderId="61" xfId="0" applyFont="1" applyFill="1" applyBorder="1" applyAlignment="1" applyProtection="1">
      <alignment horizontal="center" vertical="center" wrapText="1"/>
      <protection locked="0"/>
    </xf>
    <xf numFmtId="0" fontId="0" fillId="0" borderId="35" xfId="0" applyBorder="1" applyAlignment="1">
      <alignment horizontal="left" vertical="center" wrapText="1"/>
    </xf>
    <xf numFmtId="0" fontId="0" fillId="0" borderId="27" xfId="0" applyBorder="1" applyAlignment="1">
      <alignment horizontal="left" vertical="center" wrapText="1"/>
    </xf>
    <xf numFmtId="0" fontId="0" fillId="0" borderId="97" xfId="0" applyBorder="1" applyAlignment="1">
      <alignment horizontal="left" vertical="center" wrapText="1"/>
    </xf>
    <xf numFmtId="0" fontId="62" fillId="0" borderId="59" xfId="0" applyFont="1" applyBorder="1" applyAlignment="1">
      <alignment horizontal="center" vertical="center"/>
    </xf>
    <xf numFmtId="0" fontId="7" fillId="0" borderId="59" xfId="0" applyFont="1" applyBorder="1" applyAlignment="1">
      <alignment horizontal="center" vertical="center" wrapText="1"/>
    </xf>
    <xf numFmtId="0" fontId="44" fillId="0" borderId="59" xfId="0" applyFont="1" applyBorder="1" applyAlignment="1">
      <alignment horizontal="center" vertical="center"/>
    </xf>
    <xf numFmtId="0" fontId="7" fillId="0" borderId="59" xfId="0" applyFont="1" applyBorder="1" applyAlignment="1">
      <alignment vertical="center" wrapText="1" shrinkToFit="1"/>
    </xf>
    <xf numFmtId="0" fontId="7" fillId="0" borderId="59" xfId="0" applyFont="1" applyBorder="1" applyAlignment="1">
      <alignment vertical="center"/>
    </xf>
    <xf numFmtId="0" fontId="7" fillId="0" borderId="64" xfId="0" applyFont="1" applyBorder="1" applyAlignment="1">
      <alignment horizontal="center" vertical="center" shrinkToFit="1"/>
    </xf>
    <xf numFmtId="178" fontId="6" fillId="0" borderId="56" xfId="0" applyNumberFormat="1" applyFont="1" applyBorder="1" applyAlignment="1">
      <alignment horizontal="center" vertical="center"/>
    </xf>
    <xf numFmtId="178" fontId="7" fillId="0" borderId="65" xfId="0" applyNumberFormat="1" applyFont="1" applyBorder="1" applyAlignment="1">
      <alignment horizontal="center" vertical="center"/>
    </xf>
    <xf numFmtId="0" fontId="6" fillId="0" borderId="51" xfId="0" applyFont="1" applyBorder="1" applyAlignment="1" applyProtection="1">
      <alignment horizontal="center" vertical="center"/>
      <protection locked="0"/>
    </xf>
    <xf numFmtId="0" fontId="7" fillId="0" borderId="115" xfId="0" applyFont="1" applyBorder="1" applyAlignment="1" applyProtection="1">
      <alignment horizontal="center" vertical="center"/>
      <protection locked="0"/>
    </xf>
    <xf numFmtId="0" fontId="7" fillId="0" borderId="59" xfId="0" applyFont="1" applyBorder="1" applyAlignment="1" applyProtection="1">
      <alignment horizontal="center" vertical="center" wrapText="1"/>
      <protection locked="0"/>
    </xf>
    <xf numFmtId="0" fontId="62" fillId="0" borderId="56" xfId="0" applyFont="1" applyBorder="1" applyAlignment="1">
      <alignment horizontal="left" vertical="center"/>
    </xf>
    <xf numFmtId="0" fontId="62" fillId="0" borderId="57" xfId="0" applyFont="1" applyBorder="1" applyAlignment="1">
      <alignment horizontal="left" vertical="center"/>
    </xf>
    <xf numFmtId="0" fontId="62" fillId="0" borderId="65" xfId="0" applyFont="1" applyBorder="1" applyAlignment="1">
      <alignment horizontal="left" vertical="center"/>
    </xf>
    <xf numFmtId="0" fontId="7" fillId="0" borderId="60" xfId="0" applyFont="1" applyBorder="1" applyAlignment="1">
      <alignment horizontal="center" vertical="center" wrapText="1"/>
    </xf>
    <xf numFmtId="0" fontId="7" fillId="0" borderId="59" xfId="0" applyFont="1" applyBorder="1" applyAlignment="1" applyProtection="1">
      <alignment horizontal="center" vertical="center"/>
      <protection locked="0"/>
    </xf>
    <xf numFmtId="5" fontId="62" fillId="0" borderId="59" xfId="0" applyNumberFormat="1" applyFont="1" applyBorder="1" applyAlignment="1">
      <alignment horizontal="center" vertical="center"/>
    </xf>
    <xf numFmtId="0" fontId="62" fillId="0" borderId="44" xfId="0" applyFont="1" applyBorder="1" applyAlignment="1">
      <alignment horizontal="center" vertical="center"/>
    </xf>
    <xf numFmtId="0" fontId="62" fillId="0" borderId="45" xfId="0" applyFont="1" applyBorder="1" applyAlignment="1">
      <alignment horizontal="center" vertical="center"/>
    </xf>
    <xf numFmtId="0" fontId="62" fillId="0" borderId="86" xfId="0" applyFont="1" applyBorder="1" applyAlignment="1">
      <alignment horizontal="center" vertical="center"/>
    </xf>
    <xf numFmtId="0" fontId="62" fillId="0" borderId="68" xfId="0" applyFont="1" applyBorder="1" applyAlignment="1">
      <alignment horizontal="center" vertical="center"/>
    </xf>
    <xf numFmtId="0" fontId="62" fillId="0" borderId="0" xfId="0" applyFont="1" applyAlignment="1">
      <alignment horizontal="center" vertical="center"/>
    </xf>
    <xf numFmtId="0" fontId="62" fillId="0" borderId="116" xfId="0" applyFont="1" applyBorder="1" applyAlignment="1">
      <alignment horizontal="center" vertical="center"/>
    </xf>
    <xf numFmtId="0" fontId="7" fillId="0" borderId="72" xfId="0" applyFont="1" applyBorder="1" applyAlignment="1">
      <alignment horizontal="center" vertical="center" wrapText="1"/>
    </xf>
    <xf numFmtId="0" fontId="7" fillId="0" borderId="60" xfId="0" applyFont="1" applyBorder="1" applyAlignment="1">
      <alignment horizontal="center" vertical="center"/>
    </xf>
    <xf numFmtId="0" fontId="7" fillId="0" borderId="61" xfId="0" applyFont="1" applyBorder="1" applyAlignment="1">
      <alignment horizontal="center" vertical="center"/>
    </xf>
    <xf numFmtId="0" fontId="62" fillId="0" borderId="29" xfId="0" applyFont="1" applyBorder="1" applyAlignment="1">
      <alignment horizontal="center" vertical="center"/>
    </xf>
    <xf numFmtId="0" fontId="62" fillId="0" borderId="30" xfId="0" applyFont="1" applyBorder="1" applyAlignment="1">
      <alignment horizontal="center" vertical="center"/>
    </xf>
    <xf numFmtId="0" fontId="62" fillId="0" borderId="31" xfId="0" applyFont="1" applyBorder="1" applyAlignment="1">
      <alignment horizontal="center" vertical="center"/>
    </xf>
    <xf numFmtId="0" fontId="62" fillId="0" borderId="56" xfId="0" applyFont="1" applyBorder="1" applyAlignment="1">
      <alignment horizontal="center" vertical="center"/>
    </xf>
    <xf numFmtId="0" fontId="62" fillId="0" borderId="57" xfId="0" applyFont="1" applyBorder="1" applyAlignment="1">
      <alignment horizontal="center" vertical="center"/>
    </xf>
    <xf numFmtId="0" fontId="62" fillId="0" borderId="65" xfId="0" applyFont="1" applyBorder="1" applyAlignment="1">
      <alignment horizontal="center" vertical="center"/>
    </xf>
    <xf numFmtId="0" fontId="57" fillId="0" borderId="59" xfId="0" applyFont="1" applyBorder="1" applyAlignment="1">
      <alignment horizontal="left" vertical="center"/>
    </xf>
    <xf numFmtId="0" fontId="57" fillId="0" borderId="29" xfId="0" applyFont="1" applyBorder="1" applyAlignment="1">
      <alignment horizontal="left" vertical="center"/>
    </xf>
    <xf numFmtId="0" fontId="57" fillId="0" borderId="30" xfId="0" applyFont="1" applyBorder="1" applyAlignment="1">
      <alignment horizontal="left" vertical="center"/>
    </xf>
    <xf numFmtId="0" fontId="57" fillId="0" borderId="31" xfId="0" applyFont="1" applyBorder="1" applyAlignment="1">
      <alignment horizontal="left" vertical="center"/>
    </xf>
    <xf numFmtId="0" fontId="7" fillId="0" borderId="103" xfId="0" applyFont="1" applyBorder="1" applyAlignment="1">
      <alignment horizontal="center" vertical="center" wrapText="1"/>
    </xf>
    <xf numFmtId="0" fontId="44" fillId="0" borderId="60" xfId="0" applyFont="1" applyBorder="1" applyAlignment="1">
      <alignment horizontal="center" vertical="center" wrapText="1"/>
    </xf>
    <xf numFmtId="0" fontId="44" fillId="0" borderId="72" xfId="0" applyFont="1" applyBorder="1" applyAlignment="1">
      <alignment horizontal="center" vertical="center" wrapText="1"/>
    </xf>
    <xf numFmtId="0" fontId="44" fillId="0" borderId="103" xfId="0" applyFont="1" applyBorder="1" applyAlignment="1">
      <alignment horizontal="center" vertical="center" wrapText="1"/>
    </xf>
    <xf numFmtId="14" fontId="7" fillId="0" borderId="59" xfId="0" applyNumberFormat="1" applyFont="1" applyBorder="1" applyAlignment="1">
      <alignment horizontal="center" vertical="center" wrapText="1"/>
    </xf>
    <xf numFmtId="0" fontId="7" fillId="0" borderId="81" xfId="0" applyFont="1" applyBorder="1" applyAlignment="1">
      <alignment horizontal="center" vertical="center" wrapText="1"/>
    </xf>
    <xf numFmtId="0" fontId="7" fillId="0" borderId="81" xfId="0" applyFont="1" applyBorder="1" applyAlignment="1" applyProtection="1">
      <alignment horizontal="center" vertical="center" wrapText="1"/>
      <protection locked="0"/>
    </xf>
    <xf numFmtId="0" fontId="50" fillId="0" borderId="75" xfId="0" applyFont="1" applyBorder="1" applyAlignment="1">
      <alignment horizontal="left" vertical="center" wrapText="1"/>
    </xf>
    <xf numFmtId="0" fontId="50" fillId="0" borderId="76" xfId="0" applyFont="1" applyBorder="1" applyAlignment="1">
      <alignment horizontal="left" vertical="center"/>
    </xf>
    <xf numFmtId="0" fontId="50" fillId="0" borderId="77" xfId="0" applyFont="1" applyBorder="1" applyAlignment="1">
      <alignment horizontal="left" vertical="center"/>
    </xf>
    <xf numFmtId="0" fontId="50" fillId="0" borderId="78" xfId="0" applyFont="1" applyBorder="1" applyAlignment="1">
      <alignment horizontal="left" vertical="center"/>
    </xf>
    <xf numFmtId="0" fontId="50" fillId="0" borderId="59" xfId="0" applyFont="1" applyBorder="1" applyAlignment="1">
      <alignment horizontal="left" vertical="center"/>
    </xf>
    <xf numFmtId="0" fontId="50" fillId="0" borderId="79" xfId="0" applyFont="1" applyBorder="1" applyAlignment="1">
      <alignment horizontal="left" vertical="center"/>
    </xf>
    <xf numFmtId="0" fontId="50" fillId="0" borderId="78" xfId="0" applyFont="1" applyBorder="1" applyAlignment="1">
      <alignment horizontal="center" vertical="center"/>
    </xf>
    <xf numFmtId="0" fontId="50" fillId="0" borderId="80" xfId="0" applyFont="1" applyBorder="1" applyAlignment="1">
      <alignment horizontal="center" vertical="center"/>
    </xf>
    <xf numFmtId="0" fontId="50" fillId="0" borderId="59" xfId="0" applyFont="1" applyBorder="1" applyAlignment="1">
      <alignment horizontal="center" vertical="center"/>
    </xf>
    <xf numFmtId="0" fontId="50" fillId="0" borderId="81" xfId="0" applyFont="1" applyBorder="1" applyAlignment="1">
      <alignment horizontal="center" vertical="center"/>
    </xf>
    <xf numFmtId="0" fontId="50" fillId="0" borderId="79" xfId="0" applyFont="1" applyBorder="1" applyAlignment="1">
      <alignment horizontal="center" vertical="center"/>
    </xf>
    <xf numFmtId="0" fontId="50" fillId="0" borderId="82" xfId="0" applyFont="1" applyBorder="1" applyAlignment="1">
      <alignment horizontal="center" vertical="center"/>
    </xf>
    <xf numFmtId="0" fontId="0" fillId="3" borderId="44" xfId="0" applyFill="1" applyBorder="1" applyAlignment="1" applyProtection="1">
      <alignment horizontal="center" vertical="center" shrinkToFit="1"/>
      <protection locked="0"/>
    </xf>
    <xf numFmtId="0" fontId="0" fillId="3" borderId="45" xfId="0" applyFill="1" applyBorder="1" applyAlignment="1" applyProtection="1">
      <alignment horizontal="center" vertical="center" shrinkToFit="1"/>
      <protection locked="0"/>
    </xf>
    <xf numFmtId="0" fontId="0" fillId="3" borderId="100" xfId="0" applyFill="1" applyBorder="1" applyAlignment="1" applyProtection="1">
      <alignment horizontal="center" vertical="center" shrinkToFit="1"/>
      <protection locked="0"/>
    </xf>
    <xf numFmtId="0" fontId="0" fillId="3" borderId="68" xfId="0" applyFill="1" applyBorder="1" applyAlignment="1" applyProtection="1">
      <alignment horizontal="center" vertical="center" shrinkToFit="1"/>
      <protection locked="0"/>
    </xf>
    <xf numFmtId="0" fontId="0" fillId="3" borderId="0" xfId="0" applyFill="1" applyAlignment="1" applyProtection="1">
      <alignment horizontal="center" vertical="center" shrinkToFit="1"/>
      <protection locked="0"/>
    </xf>
    <xf numFmtId="0" fontId="0" fillId="3" borderId="114" xfId="0" applyFill="1" applyBorder="1" applyAlignment="1" applyProtection="1">
      <alignment horizontal="center" vertical="center" shrinkToFit="1"/>
      <protection locked="0"/>
    </xf>
    <xf numFmtId="0" fontId="0" fillId="3" borderId="74" xfId="0" applyFill="1" applyBorder="1" applyAlignment="1" applyProtection="1">
      <alignment horizontal="center" vertical="center" shrinkToFit="1"/>
      <protection locked="0"/>
    </xf>
    <xf numFmtId="0" fontId="0" fillId="3" borderId="69" xfId="0" applyFill="1" applyBorder="1" applyAlignment="1" applyProtection="1">
      <alignment horizontal="center" vertical="center" shrinkToFit="1"/>
      <protection locked="0"/>
    </xf>
    <xf numFmtId="0" fontId="0" fillId="3" borderId="117" xfId="0" applyFill="1" applyBorder="1" applyAlignment="1" applyProtection="1">
      <alignment horizontal="center" vertical="center" shrinkToFit="1"/>
      <protection locked="0"/>
    </xf>
    <xf numFmtId="0" fontId="51" fillId="4" borderId="72" xfId="0" applyFont="1" applyFill="1" applyBorder="1" applyAlignment="1">
      <alignment horizontal="center" vertical="center" wrapText="1"/>
    </xf>
    <xf numFmtId="0" fontId="51" fillId="4" borderId="61" xfId="0" applyFont="1" applyFill="1" applyBorder="1" applyAlignment="1">
      <alignment horizontal="center" vertical="center" wrapText="1"/>
    </xf>
    <xf numFmtId="0" fontId="0" fillId="0" borderId="59" xfId="0" applyBorder="1" applyAlignment="1">
      <alignment horizontal="left" vertical="center"/>
    </xf>
    <xf numFmtId="0" fontId="0" fillId="0" borderId="29" xfId="0" applyBorder="1" applyAlignment="1">
      <alignment horizontal="left" vertical="center"/>
    </xf>
    <xf numFmtId="0" fontId="0" fillId="0" borderId="30" xfId="0" applyBorder="1" applyAlignment="1">
      <alignment horizontal="left" vertical="center"/>
    </xf>
    <xf numFmtId="0" fontId="0" fillId="0" borderId="31" xfId="0" applyBorder="1" applyAlignment="1">
      <alignment horizontal="left" vertical="center"/>
    </xf>
    <xf numFmtId="0" fontId="7" fillId="0" borderId="56" xfId="0" applyFont="1" applyBorder="1" applyAlignment="1">
      <alignment horizontal="left" vertical="center"/>
    </xf>
    <xf numFmtId="0" fontId="7" fillId="0" borderId="57" xfId="0" applyFont="1" applyBorder="1" applyAlignment="1">
      <alignment horizontal="left" vertical="center"/>
    </xf>
    <xf numFmtId="0" fontId="7" fillId="0" borderId="65" xfId="0" applyFont="1" applyBorder="1" applyAlignment="1">
      <alignment horizontal="left" vertical="center"/>
    </xf>
    <xf numFmtId="0" fontId="7" fillId="0" borderId="44" xfId="0" applyFont="1" applyBorder="1" applyAlignment="1">
      <alignment horizontal="center" vertical="center"/>
    </xf>
    <xf numFmtId="0" fontId="7" fillId="0" borderId="45" xfId="0" applyFont="1" applyBorder="1" applyAlignment="1">
      <alignment horizontal="center" vertical="center"/>
    </xf>
    <xf numFmtId="0" fontId="7" fillId="0" borderId="86" xfId="0" applyFont="1" applyBorder="1" applyAlignment="1">
      <alignment horizontal="center" vertical="center"/>
    </xf>
    <xf numFmtId="0" fontId="7" fillId="0" borderId="29" xfId="0" applyFont="1" applyBorder="1" applyAlignment="1">
      <alignment horizontal="center" vertical="center"/>
    </xf>
    <xf numFmtId="0" fontId="7" fillId="0" borderId="30" xfId="0" applyFont="1" applyBorder="1" applyAlignment="1">
      <alignment horizontal="center" vertical="center"/>
    </xf>
    <xf numFmtId="0" fontId="7" fillId="0" borderId="31" xfId="0" applyFont="1" applyBorder="1" applyAlignment="1">
      <alignment horizontal="center" vertical="center"/>
    </xf>
    <xf numFmtId="0" fontId="7" fillId="0" borderId="56" xfId="0" applyFont="1" applyBorder="1" applyAlignment="1">
      <alignment horizontal="center" vertical="center"/>
    </xf>
    <xf numFmtId="0" fontId="7" fillId="0" borderId="57" xfId="0" applyFont="1" applyBorder="1" applyAlignment="1">
      <alignment horizontal="center" vertical="center"/>
    </xf>
    <xf numFmtId="0" fontId="7" fillId="0" borderId="65" xfId="0" applyFont="1" applyBorder="1" applyAlignment="1">
      <alignment horizontal="center" vertical="center"/>
    </xf>
    <xf numFmtId="0" fontId="7" fillId="0" borderId="68" xfId="0" applyFont="1" applyBorder="1" applyAlignment="1">
      <alignment horizontal="center" vertical="center"/>
    </xf>
    <xf numFmtId="0" fontId="7" fillId="0" borderId="0" xfId="0" applyFont="1" applyAlignment="1">
      <alignment horizontal="center" vertical="center"/>
    </xf>
    <xf numFmtId="0" fontId="7" fillId="0" borderId="116" xfId="0" applyFont="1" applyBorder="1" applyAlignment="1">
      <alignment horizontal="center" vertical="center"/>
    </xf>
    <xf numFmtId="5" fontId="7" fillId="0" borderId="59" xfId="0" applyNumberFormat="1" applyFont="1" applyBorder="1" applyAlignment="1">
      <alignment horizontal="center" vertical="center"/>
    </xf>
    <xf numFmtId="0" fontId="38" fillId="3" borderId="44" xfId="0" applyFont="1" applyFill="1" applyBorder="1" applyAlignment="1" applyProtection="1">
      <alignment horizontal="center" vertical="center" wrapText="1"/>
      <protection locked="0"/>
    </xf>
    <xf numFmtId="0" fontId="38" fillId="3" borderId="45" xfId="0" applyFont="1" applyFill="1" applyBorder="1" applyAlignment="1" applyProtection="1">
      <alignment horizontal="center" vertical="center" wrapText="1"/>
      <protection locked="0"/>
    </xf>
    <xf numFmtId="0" fontId="38" fillId="3" borderId="100" xfId="0" applyFont="1" applyFill="1" applyBorder="1" applyAlignment="1" applyProtection="1">
      <alignment horizontal="center" vertical="center" wrapText="1"/>
      <protection locked="0"/>
    </xf>
    <xf numFmtId="0" fontId="38" fillId="3" borderId="68" xfId="0" applyFont="1" applyFill="1" applyBorder="1" applyAlignment="1" applyProtection="1">
      <alignment horizontal="center" vertical="center" wrapText="1"/>
      <protection locked="0"/>
    </xf>
    <xf numFmtId="0" fontId="38" fillId="3" borderId="0" xfId="0" applyFont="1" applyFill="1" applyAlignment="1" applyProtection="1">
      <alignment horizontal="center" vertical="center" wrapText="1"/>
      <protection locked="0"/>
    </xf>
    <xf numFmtId="0" fontId="38" fillId="3" borderId="114" xfId="0" applyFont="1" applyFill="1" applyBorder="1" applyAlignment="1" applyProtection="1">
      <alignment horizontal="center" vertical="center" wrapText="1"/>
      <protection locked="0"/>
    </xf>
    <xf numFmtId="0" fontId="38" fillId="3" borderId="74" xfId="0" applyFont="1" applyFill="1" applyBorder="1" applyAlignment="1" applyProtection="1">
      <alignment horizontal="center" vertical="center" wrapText="1"/>
      <protection locked="0"/>
    </xf>
    <xf numFmtId="0" fontId="38" fillId="3" borderId="69" xfId="0" applyFont="1" applyFill="1" applyBorder="1" applyAlignment="1" applyProtection="1">
      <alignment horizontal="center" vertical="center" wrapText="1"/>
      <protection locked="0"/>
    </xf>
    <xf numFmtId="0" fontId="38" fillId="3" borderId="117" xfId="0" applyFont="1" applyFill="1" applyBorder="1" applyAlignment="1" applyProtection="1">
      <alignment horizontal="center" vertical="center" wrapText="1"/>
      <protection locked="0"/>
    </xf>
    <xf numFmtId="0" fontId="0" fillId="0" borderId="92" xfId="0" applyBorder="1" applyAlignment="1">
      <alignment horizontal="center" vertical="center"/>
    </xf>
    <xf numFmtId="0" fontId="0" fillId="0" borderId="94" xfId="0" applyBorder="1" applyAlignment="1">
      <alignment horizontal="center" vertical="center"/>
    </xf>
    <xf numFmtId="0" fontId="0" fillId="0" borderId="59" xfId="0" applyBorder="1" applyAlignment="1">
      <alignment vertical="center"/>
    </xf>
    <xf numFmtId="178" fontId="4" fillId="0" borderId="56" xfId="0" applyNumberFormat="1" applyFont="1" applyBorder="1" applyAlignment="1">
      <alignment horizontal="center" vertical="center"/>
    </xf>
    <xf numFmtId="178" fontId="0" fillId="0" borderId="65" xfId="0" applyNumberFormat="1" applyBorder="1" applyAlignment="1">
      <alignment horizontal="center" vertical="center"/>
    </xf>
    <xf numFmtId="0" fontId="0" fillId="0" borderId="115" xfId="0" applyBorder="1" applyAlignment="1" applyProtection="1">
      <alignment horizontal="center" vertical="center"/>
      <protection locked="0"/>
    </xf>
    <xf numFmtId="0" fontId="0" fillId="0" borderId="59" xfId="0" applyBorder="1" applyAlignment="1" applyProtection="1">
      <alignment vertical="center"/>
      <protection locked="0"/>
    </xf>
    <xf numFmtId="0" fontId="0" fillId="0" borderId="59" xfId="0" applyBorder="1" applyAlignment="1">
      <alignment horizontal="center" vertical="center"/>
    </xf>
    <xf numFmtId="0" fontId="0" fillId="0" borderId="59" xfId="0" applyBorder="1" applyAlignment="1">
      <alignment horizontal="center" vertical="center" wrapText="1"/>
    </xf>
    <xf numFmtId="0" fontId="0" fillId="0" borderId="59" xfId="0" applyBorder="1" applyAlignment="1" applyProtection="1">
      <alignment horizontal="center" vertical="center"/>
      <protection locked="0"/>
    </xf>
    <xf numFmtId="0" fontId="0" fillId="0" borderId="60" xfId="0" applyBorder="1" applyAlignment="1" applyProtection="1">
      <alignment vertical="center"/>
      <protection locked="0"/>
    </xf>
    <xf numFmtId="0" fontId="0" fillId="0" borderId="72" xfId="0" applyBorder="1" applyAlignment="1">
      <alignment horizontal="center" vertical="center" wrapText="1"/>
    </xf>
    <xf numFmtId="0" fontId="0" fillId="0" borderId="60" xfId="0" applyBorder="1" applyAlignment="1">
      <alignment horizontal="center" vertical="center"/>
    </xf>
    <xf numFmtId="0" fontId="0" fillId="0" borderId="44" xfId="0" applyBorder="1" applyAlignment="1">
      <alignment horizontal="left" vertical="center"/>
    </xf>
    <xf numFmtId="0" fontId="0" fillId="0" borderId="45" xfId="0" applyBorder="1" applyAlignment="1">
      <alignment horizontal="left" vertical="center"/>
    </xf>
    <xf numFmtId="0" fontId="0" fillId="0" borderId="86" xfId="0" applyBorder="1" applyAlignment="1">
      <alignment horizontal="left" vertical="center"/>
    </xf>
    <xf numFmtId="0" fontId="0" fillId="0" borderId="56" xfId="0" applyBorder="1" applyAlignment="1">
      <alignment horizontal="left" vertical="center"/>
    </xf>
    <xf numFmtId="0" fontId="0" fillId="0" borderId="57" xfId="0" applyBorder="1" applyAlignment="1">
      <alignment horizontal="left" vertical="center"/>
    </xf>
    <xf numFmtId="0" fontId="0" fillId="0" borderId="65" xfId="0" applyBorder="1" applyAlignment="1">
      <alignment horizontal="left" vertical="center"/>
    </xf>
    <xf numFmtId="0" fontId="0" fillId="0" borderId="68" xfId="0" applyBorder="1" applyAlignment="1">
      <alignment horizontal="left" vertical="center"/>
    </xf>
    <xf numFmtId="0" fontId="0" fillId="0" borderId="0" xfId="0" applyAlignment="1">
      <alignment horizontal="left" vertical="center"/>
    </xf>
    <xf numFmtId="0" fontId="0" fillId="0" borderId="116" xfId="0" applyBorder="1" applyAlignment="1">
      <alignment horizontal="left" vertical="center"/>
    </xf>
    <xf numFmtId="179" fontId="0" fillId="0" borderId="56" xfId="0" applyNumberFormat="1" applyBorder="1" applyAlignment="1">
      <alignment horizontal="left" vertical="center" shrinkToFit="1"/>
    </xf>
    <xf numFmtId="179" fontId="0" fillId="0" borderId="57" xfId="0" applyNumberFormat="1" applyBorder="1" applyAlignment="1">
      <alignment horizontal="left" vertical="center" shrinkToFit="1"/>
    </xf>
    <xf numFmtId="179" fontId="0" fillId="0" borderId="65" xfId="0" applyNumberFormat="1" applyBorder="1" applyAlignment="1">
      <alignment horizontal="left" vertical="center" shrinkToFit="1"/>
    </xf>
    <xf numFmtId="0" fontId="43" fillId="0" borderId="59" xfId="0" applyFont="1" applyBorder="1" applyAlignment="1">
      <alignment horizontal="center" vertical="center" wrapText="1"/>
    </xf>
    <xf numFmtId="0" fontId="10" fillId="0" borderId="59" xfId="0" applyFont="1" applyBorder="1" applyAlignment="1" applyProtection="1">
      <alignment horizontal="center" vertical="center"/>
      <protection locked="0"/>
    </xf>
    <xf numFmtId="0" fontId="74" fillId="4" borderId="0" xfId="0" applyFont="1" applyFill="1" applyAlignment="1">
      <alignment horizontal="justify" vertical="center" wrapText="1"/>
    </xf>
    <xf numFmtId="0" fontId="0" fillId="4" borderId="0" xfId="0" applyFill="1" applyAlignment="1">
      <alignment vertical="center" wrapText="1"/>
    </xf>
    <xf numFmtId="0" fontId="73" fillId="4" borderId="0" xfId="0" applyFont="1" applyFill="1" applyAlignment="1">
      <alignment horizontal="center" vertical="center" wrapText="1"/>
    </xf>
    <xf numFmtId="0" fontId="72" fillId="4" borderId="0" xfId="0" applyFont="1" applyFill="1" applyAlignment="1">
      <alignment horizontal="justify" vertical="center" wrapText="1"/>
    </xf>
    <xf numFmtId="0" fontId="72" fillId="4" borderId="0" xfId="0" applyFont="1" applyFill="1" applyAlignment="1">
      <alignment horizontal="justify" vertical="center"/>
    </xf>
    <xf numFmtId="31" fontId="72" fillId="4" borderId="0" xfId="0" applyNumberFormat="1" applyFont="1" applyFill="1" applyAlignment="1">
      <alignment horizontal="right" vertical="center" wrapText="1"/>
    </xf>
    <xf numFmtId="0" fontId="72" fillId="4" borderId="0" xfId="0" applyFont="1" applyFill="1" applyAlignment="1">
      <alignment horizontal="right" vertical="center" wrapText="1"/>
    </xf>
    <xf numFmtId="0" fontId="78" fillId="4" borderId="0" xfId="0" applyFont="1" applyFill="1" applyAlignment="1">
      <alignment horizontal="center" vertical="center" wrapText="1"/>
    </xf>
    <xf numFmtId="0" fontId="72" fillId="4" borderId="59" xfId="0" applyFont="1" applyFill="1" applyBorder="1" applyAlignment="1">
      <alignment horizontal="center" vertical="top" wrapText="1"/>
    </xf>
    <xf numFmtId="0" fontId="72" fillId="4" borderId="59" xfId="0" applyFont="1" applyFill="1" applyBorder="1" applyAlignment="1">
      <alignment horizontal="justify" vertical="top" wrapText="1"/>
    </xf>
    <xf numFmtId="0" fontId="72" fillId="4" borderId="30" xfId="0" applyFont="1" applyFill="1" applyBorder="1" applyAlignment="1" applyProtection="1">
      <alignment horizontal="left" vertical="center" wrapText="1"/>
      <protection locked="0"/>
    </xf>
    <xf numFmtId="0" fontId="72" fillId="4" borderId="0" xfId="0" applyFont="1" applyFill="1" applyAlignment="1" applyProtection="1">
      <alignment horizontal="left" vertical="center" wrapText="1"/>
      <protection locked="0"/>
    </xf>
    <xf numFmtId="0" fontId="72" fillId="4" borderId="30" xfId="0" applyFont="1" applyFill="1" applyBorder="1" applyAlignment="1" applyProtection="1">
      <alignment horizontal="center" vertical="center" wrapText="1"/>
      <protection locked="0"/>
    </xf>
    <xf numFmtId="0" fontId="72" fillId="4" borderId="0" xfId="0" applyFont="1" applyFill="1" applyAlignment="1" applyProtection="1">
      <alignment horizontal="justify" vertical="center" wrapText="1"/>
      <protection locked="0"/>
    </xf>
    <xf numFmtId="0" fontId="0" fillId="4" borderId="0" xfId="0" applyFill="1" applyAlignment="1" applyProtection="1">
      <alignment vertical="center" wrapText="1"/>
      <protection locked="0"/>
    </xf>
    <xf numFmtId="0" fontId="72" fillId="4" borderId="0" xfId="0" applyFont="1" applyFill="1" applyAlignment="1" applyProtection="1">
      <alignment horizontal="right" vertical="center" wrapText="1"/>
      <protection locked="0"/>
    </xf>
    <xf numFmtId="0" fontId="7" fillId="0" borderId="59" xfId="0" applyFont="1" applyBorder="1" applyAlignment="1">
      <alignment horizontal="left" vertical="center" wrapText="1"/>
    </xf>
    <xf numFmtId="0" fontId="7" fillId="0" borderId="56" xfId="0" applyFont="1" applyBorder="1" applyAlignment="1">
      <alignment horizontal="center" vertical="center" wrapText="1"/>
    </xf>
    <xf numFmtId="0" fontId="7" fillId="0" borderId="57" xfId="0" applyFont="1" applyBorder="1" applyAlignment="1">
      <alignment horizontal="center" vertical="center" wrapText="1"/>
    </xf>
    <xf numFmtId="0" fontId="7" fillId="0" borderId="65" xfId="0" applyFont="1" applyBorder="1" applyAlignment="1">
      <alignment horizontal="center" vertical="center" wrapText="1"/>
    </xf>
    <xf numFmtId="0" fontId="7" fillId="0" borderId="56" xfId="0" applyFont="1" applyBorder="1" applyAlignment="1">
      <alignment vertical="center" wrapText="1"/>
    </xf>
    <xf numFmtId="0" fontId="7" fillId="0" borderId="57" xfId="0" applyFont="1" applyBorder="1" applyAlignment="1">
      <alignment vertical="center" wrapText="1"/>
    </xf>
    <xf numFmtId="0" fontId="7" fillId="0" borderId="65" xfId="0" applyFont="1" applyBorder="1" applyAlignment="1">
      <alignment vertical="center" wrapText="1"/>
    </xf>
    <xf numFmtId="0" fontId="7" fillId="0" borderId="59" xfId="0" applyFont="1" applyBorder="1" applyAlignment="1">
      <alignment vertical="center" wrapText="1"/>
    </xf>
    <xf numFmtId="0" fontId="37" fillId="0" borderId="0" xfId="0" applyFont="1" applyAlignment="1">
      <alignment horizontal="left" vertical="center"/>
    </xf>
    <xf numFmtId="0" fontId="21" fillId="0" borderId="0" xfId="0" applyFont="1" applyAlignment="1">
      <alignment horizontal="left" vertical="center"/>
    </xf>
    <xf numFmtId="0" fontId="10" fillId="0" borderId="17" xfId="0" applyFont="1" applyBorder="1" applyAlignment="1">
      <alignment horizontal="center" vertical="center" wrapText="1"/>
    </xf>
    <xf numFmtId="0" fontId="10" fillId="0" borderId="18" xfId="0" applyFont="1" applyBorder="1" applyAlignment="1">
      <alignment horizontal="center" vertical="center" wrapText="1"/>
    </xf>
    <xf numFmtId="0" fontId="33" fillId="0" borderId="7" xfId="0" applyFont="1" applyBorder="1" applyAlignment="1">
      <alignment vertical="center" wrapText="1"/>
    </xf>
    <xf numFmtId="0" fontId="33" fillId="0" borderId="7" xfId="0" applyFont="1" applyBorder="1" applyAlignment="1">
      <alignment vertical="center"/>
    </xf>
    <xf numFmtId="0" fontId="33" fillId="0" borderId="5" xfId="0" applyFont="1" applyBorder="1" applyAlignment="1">
      <alignment vertical="center"/>
    </xf>
    <xf numFmtId="0" fontId="0" fillId="0" borderId="57" xfId="0" applyBorder="1" applyAlignment="1" applyProtection="1">
      <alignment horizontal="center" vertical="center"/>
      <protection locked="0"/>
    </xf>
    <xf numFmtId="0" fontId="0" fillId="0" borderId="58" xfId="0" applyBorder="1" applyAlignment="1" applyProtection="1">
      <alignment horizontal="center" vertical="center"/>
      <protection locked="0"/>
    </xf>
    <xf numFmtId="0" fontId="0" fillId="0" borderId="32" xfId="0" applyBorder="1" applyAlignment="1" applyProtection="1">
      <alignment vertical="center"/>
      <protection locked="0"/>
    </xf>
    <xf numFmtId="0" fontId="0" fillId="0" borderId="33" xfId="0" applyBorder="1" applyAlignment="1" applyProtection="1">
      <alignment vertical="center"/>
      <protection locked="0"/>
    </xf>
    <xf numFmtId="0" fontId="0" fillId="0" borderId="26" xfId="0" applyBorder="1" applyAlignment="1">
      <alignment horizontal="center" vertical="center"/>
    </xf>
    <xf numFmtId="0" fontId="0" fillId="0" borderId="27" xfId="0" applyBorder="1" applyAlignment="1">
      <alignment horizontal="center" vertical="center"/>
    </xf>
    <xf numFmtId="0" fontId="0" fillId="0" borderId="6" xfId="0" applyBorder="1" applyAlignment="1">
      <alignment horizontal="center" vertical="center"/>
    </xf>
    <xf numFmtId="0" fontId="34" fillId="0" borderId="24" xfId="0" applyFont="1" applyBorder="1" applyAlignment="1">
      <alignment horizontal="left" vertical="top" wrapText="1"/>
    </xf>
    <xf numFmtId="0" fontId="34" fillId="0" borderId="66" xfId="0" applyFont="1" applyBorder="1" applyAlignment="1">
      <alignment horizontal="left" vertical="top"/>
    </xf>
    <xf numFmtId="0" fontId="34" fillId="0" borderId="64" xfId="0" applyFont="1" applyBorder="1" applyAlignment="1">
      <alignment horizontal="left" vertical="top"/>
    </xf>
    <xf numFmtId="0" fontId="34" fillId="0" borderId="67" xfId="0" applyFont="1" applyBorder="1" applyAlignment="1">
      <alignment horizontal="left" vertical="top"/>
    </xf>
    <xf numFmtId="0" fontId="7" fillId="0" borderId="29" xfId="0" applyFont="1" applyBorder="1" applyAlignment="1">
      <alignment horizontal="right" vertical="center"/>
    </xf>
    <xf numFmtId="0" fontId="7" fillId="0" borderId="30" xfId="0" applyFont="1" applyBorder="1" applyAlignment="1">
      <alignment horizontal="right" vertical="center"/>
    </xf>
    <xf numFmtId="0" fontId="7" fillId="0" borderId="31" xfId="0" applyFont="1" applyBorder="1" applyAlignment="1">
      <alignment horizontal="right" vertical="center"/>
    </xf>
    <xf numFmtId="0" fontId="0" fillId="0" borderId="21" xfId="0" applyBorder="1" applyAlignment="1">
      <alignment vertical="center"/>
    </xf>
    <xf numFmtId="0" fontId="0" fillId="0" borderId="23" xfId="0" applyBorder="1" applyAlignment="1">
      <alignment vertical="center"/>
    </xf>
    <xf numFmtId="0" fontId="0" fillId="0" borderId="45" xfId="0" applyBorder="1" applyAlignment="1" applyProtection="1">
      <alignment vertical="center"/>
      <protection locked="0"/>
    </xf>
    <xf numFmtId="0" fontId="0" fillId="0" borderId="63" xfId="0" applyBorder="1" applyAlignment="1" applyProtection="1">
      <alignment vertical="center"/>
      <protection locked="0"/>
    </xf>
    <xf numFmtId="0" fontId="15" fillId="0" borderId="44" xfId="0" applyFont="1" applyBorder="1" applyAlignment="1" applyProtection="1">
      <alignment horizontal="center" vertical="center"/>
      <protection locked="0"/>
    </xf>
    <xf numFmtId="0" fontId="15" fillId="0" borderId="45" xfId="0" applyFont="1" applyBorder="1" applyAlignment="1" applyProtection="1">
      <alignment horizontal="center" vertical="center"/>
      <protection locked="0"/>
    </xf>
    <xf numFmtId="0" fontId="15" fillId="0" borderId="63" xfId="0" applyFont="1" applyBorder="1" applyAlignment="1" applyProtection="1">
      <alignment horizontal="center" vertical="center"/>
      <protection locked="0"/>
    </xf>
    <xf numFmtId="0" fontId="15" fillId="0" borderId="68" xfId="0" applyFont="1" applyBorder="1" applyAlignment="1" applyProtection="1">
      <alignment horizontal="center" vertical="center"/>
      <protection locked="0"/>
    </xf>
    <xf numFmtId="0" fontId="15" fillId="0" borderId="0" xfId="0" applyFont="1" applyAlignment="1" applyProtection="1">
      <alignment horizontal="center" vertical="center"/>
      <protection locked="0"/>
    </xf>
    <xf numFmtId="0" fontId="15" fillId="0" borderId="34" xfId="0" applyFont="1" applyBorder="1" applyAlignment="1" applyProtection="1">
      <alignment horizontal="center" vertical="center"/>
      <protection locked="0"/>
    </xf>
    <xf numFmtId="0" fontId="15" fillId="0" borderId="29" xfId="0" applyFont="1" applyBorder="1" applyAlignment="1" applyProtection="1">
      <alignment horizontal="center" vertical="center"/>
      <protection locked="0"/>
    </xf>
    <xf numFmtId="0" fontId="15" fillId="0" borderId="30" xfId="0" applyFont="1" applyBorder="1" applyAlignment="1" applyProtection="1">
      <alignment horizontal="center" vertical="center"/>
      <protection locked="0"/>
    </xf>
    <xf numFmtId="0" fontId="15" fillId="0" borderId="46" xfId="0" applyFont="1" applyBorder="1" applyAlignment="1" applyProtection="1">
      <alignment horizontal="center" vertical="center"/>
      <protection locked="0"/>
    </xf>
    <xf numFmtId="0" fontId="21" fillId="0" borderId="19" xfId="0" applyFont="1" applyBorder="1" applyAlignment="1">
      <alignment horizontal="center" vertical="center" wrapText="1"/>
    </xf>
    <xf numFmtId="0" fontId="21" fillId="0" borderId="12" xfId="0" applyFont="1" applyBorder="1" applyAlignment="1">
      <alignment horizontal="center" vertical="center" wrapText="1"/>
    </xf>
    <xf numFmtId="0" fontId="21" fillId="0" borderId="25" xfId="0" applyFont="1" applyBorder="1" applyAlignment="1">
      <alignment horizontal="center" vertical="center" wrapText="1"/>
    </xf>
    <xf numFmtId="0" fontId="0" fillId="0" borderId="30" xfId="0" applyBorder="1" applyAlignment="1" applyProtection="1">
      <alignment vertical="center"/>
      <protection locked="0"/>
    </xf>
    <xf numFmtId="0" fontId="0" fillId="0" borderId="46" xfId="0" applyBorder="1" applyAlignment="1" applyProtection="1">
      <alignment vertical="center"/>
      <protection locked="0"/>
    </xf>
    <xf numFmtId="0" fontId="0" fillId="0" borderId="64" xfId="0" applyBorder="1" applyAlignment="1">
      <alignment horizontal="left" vertical="center"/>
    </xf>
    <xf numFmtId="0" fontId="37" fillId="0" borderId="32" xfId="0" applyFont="1" applyBorder="1" applyAlignment="1">
      <alignment horizontal="center" vertical="center"/>
    </xf>
    <xf numFmtId="0" fontId="0" fillId="0" borderId="56" xfId="0" applyBorder="1" applyAlignment="1" applyProtection="1">
      <alignment horizontal="center" vertical="center"/>
      <protection locked="0"/>
    </xf>
    <xf numFmtId="0" fontId="0" fillId="0" borderId="65" xfId="0" applyBorder="1" applyAlignment="1" applyProtection="1">
      <alignment horizontal="center" vertical="center"/>
      <protection locked="0"/>
    </xf>
    <xf numFmtId="0" fontId="15" fillId="0" borderId="56" xfId="0" applyFont="1" applyBorder="1" applyAlignment="1" applyProtection="1">
      <alignment horizontal="center" vertical="center"/>
      <protection locked="0"/>
    </xf>
    <xf numFmtId="0" fontId="15" fillId="0" borderId="57" xfId="0" applyFont="1" applyBorder="1" applyAlignment="1" applyProtection="1">
      <alignment horizontal="center" vertical="center"/>
      <protection locked="0"/>
    </xf>
    <xf numFmtId="0" fontId="21" fillId="0" borderId="59" xfId="0" applyFont="1" applyBorder="1" applyAlignment="1" applyProtection="1">
      <alignment horizontal="center" vertical="center" wrapText="1"/>
      <protection locked="0"/>
    </xf>
    <xf numFmtId="0" fontId="21" fillId="0" borderId="59" xfId="0" applyFont="1" applyBorder="1" applyAlignment="1" applyProtection="1">
      <alignment horizontal="center" vertical="center"/>
      <protection locked="0"/>
    </xf>
    <xf numFmtId="0" fontId="21" fillId="0" borderId="64" xfId="0" applyFont="1" applyBorder="1" applyAlignment="1">
      <alignment horizontal="left" vertical="center"/>
    </xf>
    <xf numFmtId="0" fontId="7" fillId="0" borderId="19" xfId="0" applyFont="1" applyBorder="1" applyAlignment="1">
      <alignment horizontal="center" vertical="center" wrapText="1"/>
    </xf>
    <xf numFmtId="0" fontId="7" fillId="0" borderId="14" xfId="0" applyFont="1" applyBorder="1" applyAlignment="1">
      <alignment horizontal="center" vertical="center"/>
    </xf>
    <xf numFmtId="0" fontId="11" fillId="0" borderId="44" xfId="0" applyFont="1" applyBorder="1" applyAlignment="1" applyProtection="1">
      <alignment vertical="center"/>
      <protection locked="0"/>
    </xf>
    <xf numFmtId="0" fontId="12" fillId="0" borderId="45" xfId="0" applyFont="1" applyBorder="1" applyAlignment="1" applyProtection="1">
      <alignment vertical="center"/>
      <protection locked="0"/>
    </xf>
    <xf numFmtId="0" fontId="12" fillId="0" borderId="0" xfId="0" applyFont="1" applyAlignment="1" applyProtection="1">
      <alignment vertical="center"/>
      <protection locked="0"/>
    </xf>
    <xf numFmtId="0" fontId="12" fillId="0" borderId="34" xfId="0" applyFont="1" applyBorder="1" applyAlignment="1" applyProtection="1">
      <alignment vertical="center"/>
      <protection locked="0"/>
    </xf>
    <xf numFmtId="0" fontId="12" fillId="0" borderId="29" xfId="0" applyFont="1" applyBorder="1" applyAlignment="1" applyProtection="1">
      <alignment vertical="center"/>
      <protection locked="0"/>
    </xf>
    <xf numFmtId="0" fontId="12" fillId="0" borderId="30" xfId="0" applyFont="1" applyBorder="1" applyAlignment="1" applyProtection="1">
      <alignment vertical="center"/>
      <protection locked="0"/>
    </xf>
    <xf numFmtId="0" fontId="12" fillId="0" borderId="46" xfId="0" applyFont="1" applyBorder="1" applyAlignment="1" applyProtection="1">
      <alignment vertical="center"/>
      <protection locked="0"/>
    </xf>
    <xf numFmtId="0" fontId="0" fillId="0" borderId="19" xfId="0" applyBorder="1" applyAlignment="1">
      <alignment horizontal="center" vertical="center" wrapText="1"/>
    </xf>
    <xf numFmtId="0" fontId="0" fillId="0" borderId="12" xfId="0" applyBorder="1" applyAlignment="1">
      <alignment horizontal="center" vertical="center"/>
    </xf>
    <xf numFmtId="0" fontId="4" fillId="0" borderId="47" xfId="0" applyFont="1" applyBorder="1" applyAlignment="1" applyProtection="1">
      <alignment horizontal="center" vertical="center"/>
      <protection locked="0"/>
    </xf>
    <xf numFmtId="0" fontId="0" fillId="0" borderId="48" xfId="0" applyBorder="1" applyAlignment="1" applyProtection="1">
      <alignment horizontal="center" vertical="center"/>
      <protection locked="0"/>
    </xf>
    <xf numFmtId="0" fontId="6" fillId="0" borderId="49" xfId="0" applyFont="1" applyBorder="1" applyAlignment="1">
      <alignment horizontal="center" vertical="center"/>
    </xf>
    <xf numFmtId="0" fontId="0" fillId="0" borderId="50" xfId="0" applyBorder="1" applyAlignment="1">
      <alignment horizontal="center" vertical="center"/>
    </xf>
    <xf numFmtId="0" fontId="0" fillId="0" borderId="57" xfId="0" applyBorder="1" applyAlignment="1" applyProtection="1">
      <alignment vertical="center"/>
      <protection locked="0"/>
    </xf>
    <xf numFmtId="0" fontId="0" fillId="0" borderId="58" xfId="0" applyBorder="1" applyAlignment="1" applyProtection="1">
      <alignment vertical="center"/>
      <protection locked="0"/>
    </xf>
    <xf numFmtId="0" fontId="0" fillId="0" borderId="12" xfId="0" applyBorder="1" applyAlignment="1">
      <alignment horizontal="center" vertical="center" wrapText="1"/>
    </xf>
    <xf numFmtId="0" fontId="0" fillId="0" borderId="14" xfId="0" applyBorder="1" applyAlignment="1">
      <alignment horizontal="center" vertical="center" wrapText="1"/>
    </xf>
    <xf numFmtId="0" fontId="0" fillId="0" borderId="20" xfId="0" applyBorder="1" applyAlignment="1">
      <alignment horizontal="left" vertical="center" wrapText="1"/>
    </xf>
    <xf numFmtId="0" fontId="6" fillId="0" borderId="24" xfId="0" applyFont="1" applyBorder="1" applyAlignment="1">
      <alignment horizontal="center" vertical="center" wrapText="1"/>
    </xf>
    <xf numFmtId="0" fontId="6" fillId="0" borderId="24" xfId="0" applyFont="1" applyBorder="1" applyAlignment="1">
      <alignment horizontal="center" vertical="center"/>
    </xf>
    <xf numFmtId="0" fontId="0" fillId="0" borderId="7" xfId="0" applyBorder="1" applyAlignment="1">
      <alignment vertical="center"/>
    </xf>
    <xf numFmtId="0" fontId="17" fillId="0" borderId="7" xfId="0" applyFont="1" applyBorder="1" applyAlignment="1">
      <alignment vertical="center" wrapText="1"/>
    </xf>
    <xf numFmtId="0" fontId="18" fillId="0" borderId="7" xfId="0" applyFont="1" applyBorder="1" applyAlignment="1">
      <alignment vertical="center"/>
    </xf>
    <xf numFmtId="0" fontId="18" fillId="0" borderId="5" xfId="0" applyFont="1" applyBorder="1" applyAlignment="1">
      <alignment vertical="center"/>
    </xf>
    <xf numFmtId="0" fontId="10" fillId="0" borderId="27" xfId="0" applyFont="1" applyBorder="1" applyAlignment="1">
      <alignment horizontal="center" vertical="center"/>
    </xf>
    <xf numFmtId="0" fontId="6" fillId="0" borderId="19" xfId="0" applyFont="1" applyBorder="1" applyAlignment="1">
      <alignment horizontal="center" vertical="center"/>
    </xf>
    <xf numFmtId="0" fontId="6" fillId="0" borderId="12" xfId="0" applyFont="1" applyBorder="1" applyAlignment="1">
      <alignment horizontal="center" vertical="center"/>
    </xf>
    <xf numFmtId="0" fontId="6" fillId="0" borderId="25" xfId="0" applyFont="1" applyBorder="1" applyAlignment="1">
      <alignment horizontal="center" vertical="center"/>
    </xf>
    <xf numFmtId="0" fontId="24" fillId="0" borderId="38" xfId="0" applyFont="1" applyBorder="1" applyAlignment="1">
      <alignment vertical="center"/>
    </xf>
    <xf numFmtId="0" fontId="21" fillId="0" borderId="38" xfId="0" applyFont="1" applyBorder="1" applyAlignment="1">
      <alignment vertical="center"/>
    </xf>
    <xf numFmtId="0" fontId="21" fillId="0" borderId="39" xfId="0" applyFont="1" applyBorder="1" applyAlignment="1">
      <alignment vertical="center"/>
    </xf>
    <xf numFmtId="0" fontId="24" fillId="0" borderId="0" xfId="0" applyFont="1" applyAlignment="1">
      <alignment vertical="center"/>
    </xf>
    <xf numFmtId="0" fontId="21" fillId="0" borderId="0" xfId="0" applyFont="1" applyAlignment="1">
      <alignment vertical="center"/>
    </xf>
    <xf numFmtId="0" fontId="21" fillId="0" borderId="34" xfId="0" applyFont="1" applyBorder="1" applyAlignment="1">
      <alignment vertical="center"/>
    </xf>
    <xf numFmtId="0" fontId="24" fillId="0" borderId="26" xfId="0" applyFont="1" applyBorder="1" applyAlignment="1">
      <alignment horizontal="center" vertical="center"/>
    </xf>
    <xf numFmtId="0" fontId="24" fillId="0" borderId="6" xfId="0" applyFont="1" applyBorder="1" applyAlignment="1">
      <alignment horizontal="center" vertical="center"/>
    </xf>
    <xf numFmtId="0" fontId="21" fillId="0" borderId="26" xfId="0" applyFont="1" applyBorder="1" applyAlignment="1">
      <alignment horizontal="center" vertical="center"/>
    </xf>
    <xf numFmtId="0" fontId="21" fillId="0" borderId="27" xfId="0" applyFont="1" applyBorder="1" applyAlignment="1">
      <alignment horizontal="center" vertical="center"/>
    </xf>
    <xf numFmtId="0" fontId="21" fillId="0" borderId="28" xfId="0" applyFont="1" applyBorder="1" applyAlignment="1">
      <alignment horizontal="center" vertical="center"/>
    </xf>
    <xf numFmtId="0" fontId="24" fillId="0" borderId="27" xfId="0" applyFont="1" applyBorder="1" applyAlignment="1">
      <alignment horizontal="left" vertical="center"/>
    </xf>
    <xf numFmtId="0" fontId="21" fillId="0" borderId="27" xfId="0" applyFont="1" applyBorder="1" applyAlignment="1">
      <alignment vertical="center"/>
    </xf>
    <xf numFmtId="0" fontId="21" fillId="0" borderId="28" xfId="0" applyFont="1" applyBorder="1" applyAlignment="1">
      <alignment vertical="center"/>
    </xf>
    <xf numFmtId="0" fontId="25" fillId="0" borderId="32" xfId="1" applyFont="1" applyBorder="1" applyAlignment="1" applyProtection="1">
      <alignment vertical="center"/>
    </xf>
    <xf numFmtId="0" fontId="21" fillId="0" borderId="32" xfId="0" applyFont="1" applyBorder="1" applyAlignment="1">
      <alignment vertical="center"/>
    </xf>
    <xf numFmtId="0" fontId="21" fillId="0" borderId="33" xfId="0" applyFont="1" applyBorder="1" applyAlignment="1">
      <alignment vertical="center"/>
    </xf>
    <xf numFmtId="0" fontId="4" fillId="0" borderId="35" xfId="0" applyFont="1" applyBorder="1" applyAlignment="1">
      <alignment horizontal="left" vertical="center"/>
    </xf>
    <xf numFmtId="0" fontId="15" fillId="0" borderId="27" xfId="0" applyFont="1" applyBorder="1" applyAlignment="1">
      <alignment horizontal="left" vertical="center"/>
    </xf>
    <xf numFmtId="0" fontId="15" fillId="0" borderId="28" xfId="0" applyFont="1" applyBorder="1" applyAlignment="1">
      <alignment horizontal="left" vertical="center"/>
    </xf>
    <xf numFmtId="0" fontId="19" fillId="0" borderId="36" xfId="0" applyFont="1" applyBorder="1" applyAlignment="1">
      <alignment horizontal="left" vertical="center"/>
    </xf>
    <xf numFmtId="0" fontId="20" fillId="0" borderId="24" xfId="0" applyFont="1" applyBorder="1" applyAlignment="1">
      <alignment horizontal="left" vertical="center"/>
    </xf>
    <xf numFmtId="0" fontId="20" fillId="0" borderId="37" xfId="0" applyFont="1" applyBorder="1" applyAlignment="1">
      <alignment horizontal="left" vertical="center"/>
    </xf>
    <xf numFmtId="0" fontId="19" fillId="0" borderId="35" xfId="0" applyFont="1" applyBorder="1" applyAlignment="1">
      <alignment horizontal="left" vertical="center"/>
    </xf>
    <xf numFmtId="0" fontId="21" fillId="0" borderId="27" xfId="0" applyFont="1" applyBorder="1" applyAlignment="1">
      <alignment horizontal="left" vertical="center"/>
    </xf>
    <xf numFmtId="0" fontId="21" fillId="0" borderId="28" xfId="0" applyFont="1" applyBorder="1" applyAlignment="1">
      <alignment horizontal="left" vertical="center"/>
    </xf>
    <xf numFmtId="0" fontId="19" fillId="0" borderId="41" xfId="0" applyFont="1" applyBorder="1" applyAlignment="1">
      <alignment horizontal="left" vertical="center"/>
    </xf>
    <xf numFmtId="0" fontId="21" fillId="0" borderId="42" xfId="0" applyFont="1" applyBorder="1" applyAlignment="1">
      <alignment horizontal="left" vertical="center"/>
    </xf>
    <xf numFmtId="0" fontId="21" fillId="0" borderId="43" xfId="0" applyFont="1" applyBorder="1" applyAlignment="1">
      <alignment horizontal="left" vertical="center"/>
    </xf>
    <xf numFmtId="0" fontId="6" fillId="0" borderId="19"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4" xfId="0" applyFont="1" applyBorder="1" applyAlignment="1">
      <alignment horizontal="center" vertical="center" wrapText="1"/>
    </xf>
    <xf numFmtId="0" fontId="0" fillId="0" borderId="8" xfId="0" applyBorder="1" applyAlignment="1">
      <alignment horizontal="left" vertical="top" wrapText="1"/>
    </xf>
    <xf numFmtId="0" fontId="0" fillId="0" borderId="20" xfId="0" applyBorder="1" applyAlignment="1">
      <alignment horizontal="left" vertical="top" wrapText="1"/>
    </xf>
    <xf numFmtId="0" fontId="7" fillId="0" borderId="12" xfId="0" applyFont="1" applyBorder="1" applyAlignment="1">
      <alignment horizontal="center" vertical="center"/>
    </xf>
    <xf numFmtId="0" fontId="4" fillId="0" borderId="40" xfId="0" applyFont="1" applyBorder="1" applyAlignment="1">
      <alignment horizontal="left" vertical="center"/>
    </xf>
    <xf numFmtId="0" fontId="15" fillId="0" borderId="38" xfId="0" applyFont="1" applyBorder="1" applyAlignment="1">
      <alignment horizontal="left" vertical="center"/>
    </xf>
    <xf numFmtId="0" fontId="15" fillId="0" borderId="39" xfId="0" applyFont="1" applyBorder="1" applyAlignment="1">
      <alignment horizontal="left" vertical="center"/>
    </xf>
    <xf numFmtId="0" fontId="20" fillId="0" borderId="27" xfId="0" applyFont="1" applyBorder="1" applyAlignment="1">
      <alignment horizontal="left" vertical="center"/>
    </xf>
    <xf numFmtId="0" fontId="20" fillId="0" borderId="28" xfId="0" applyFont="1" applyBorder="1" applyAlignment="1">
      <alignment horizontal="left" vertical="center"/>
    </xf>
    <xf numFmtId="0" fontId="4" fillId="0" borderId="27" xfId="0" applyFont="1" applyBorder="1" applyAlignment="1">
      <alignment horizontal="left" vertical="center"/>
    </xf>
    <xf numFmtId="0" fontId="4" fillId="0" borderId="28" xfId="0" applyFont="1" applyBorder="1" applyAlignment="1">
      <alignment horizontal="left" vertical="center"/>
    </xf>
    <xf numFmtId="0" fontId="8" fillId="0" borderId="0" xfId="0" applyFont="1" applyAlignment="1">
      <alignment horizontal="right" vertical="center"/>
    </xf>
    <xf numFmtId="0" fontId="9" fillId="0" borderId="0" xfId="0" applyFont="1" applyAlignment="1">
      <alignment horizontal="right" vertical="center"/>
    </xf>
    <xf numFmtId="0" fontId="19" fillId="0" borderId="47" xfId="0" applyFont="1" applyBorder="1" applyAlignment="1">
      <alignment horizontal="center" vertical="center" wrapText="1"/>
    </xf>
    <xf numFmtId="0" fontId="21" fillId="0" borderId="48" xfId="0" applyFont="1" applyBorder="1" applyAlignment="1">
      <alignment horizontal="center" vertical="center"/>
    </xf>
    <xf numFmtId="0" fontId="6" fillId="0" borderId="14" xfId="0" applyFont="1" applyBorder="1" applyAlignment="1">
      <alignment horizontal="center" vertical="center"/>
    </xf>
    <xf numFmtId="0" fontId="22" fillId="0" borderId="44" xfId="0" applyFont="1" applyBorder="1" applyAlignment="1">
      <alignment vertical="center"/>
    </xf>
    <xf numFmtId="0" fontId="23" fillId="0" borderId="45" xfId="0" applyFont="1" applyBorder="1" applyAlignment="1">
      <alignment vertical="center"/>
    </xf>
    <xf numFmtId="0" fontId="23" fillId="0" borderId="0" xfId="0" applyFont="1" applyAlignment="1">
      <alignment vertical="center"/>
    </xf>
    <xf numFmtId="0" fontId="23" fillId="0" borderId="34" xfId="0" applyFont="1" applyBorder="1" applyAlignment="1">
      <alignment vertical="center"/>
    </xf>
    <xf numFmtId="0" fontId="23" fillId="0" borderId="29" xfId="0" applyFont="1" applyBorder="1" applyAlignment="1">
      <alignment vertical="center"/>
    </xf>
    <xf numFmtId="0" fontId="23" fillId="0" borderId="30" xfId="0" applyFont="1" applyBorder="1" applyAlignment="1">
      <alignment vertical="center"/>
    </xf>
    <xf numFmtId="0" fontId="23" fillId="0" borderId="46" xfId="0" applyFont="1" applyBorder="1" applyAlignment="1">
      <alignment vertical="center"/>
    </xf>
    <xf numFmtId="0" fontId="31" fillId="0" borderId="24" xfId="0" applyFont="1" applyBorder="1" applyAlignment="1">
      <alignment horizontal="left" vertical="center"/>
    </xf>
    <xf numFmtId="0" fontId="10" fillId="0" borderId="52" xfId="0" applyFont="1" applyBorder="1" applyAlignment="1">
      <alignment horizontal="center" vertical="center" wrapText="1"/>
    </xf>
    <xf numFmtId="0" fontId="10" fillId="0" borderId="54"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52" xfId="0" applyFont="1" applyBorder="1" applyAlignment="1">
      <alignment horizontal="center" vertical="center"/>
    </xf>
    <xf numFmtId="0" fontId="4" fillId="0" borderId="51" xfId="0" applyFont="1" applyBorder="1" applyAlignment="1">
      <alignment horizontal="left" vertical="center" shrinkToFit="1"/>
    </xf>
    <xf numFmtId="0" fontId="4" fillId="0" borderId="53" xfId="0" applyFont="1" applyBorder="1" applyAlignment="1">
      <alignment horizontal="left" vertical="center" shrinkToFit="1"/>
    </xf>
    <xf numFmtId="0" fontId="28" fillId="0" borderId="5" xfId="0" applyFont="1" applyBorder="1" applyAlignment="1">
      <alignment horizontal="center" vertical="center" wrapText="1"/>
    </xf>
    <xf numFmtId="0" fontId="28" fillId="0" borderId="5" xfId="0" applyFont="1" applyBorder="1" applyAlignment="1">
      <alignment horizontal="center" vertical="center"/>
    </xf>
    <xf numFmtId="0" fontId="6" fillId="0" borderId="51" xfId="0" applyFont="1" applyBorder="1" applyAlignment="1">
      <alignment horizontal="left" vertical="center" indent="1"/>
    </xf>
    <xf numFmtId="0" fontId="6" fillId="0" borderId="18" xfId="0" applyFont="1" applyBorder="1" applyAlignment="1">
      <alignment horizontal="left" vertical="center" indent="1"/>
    </xf>
    <xf numFmtId="0" fontId="4" fillId="0" borderId="18" xfId="0" applyFont="1" applyBorder="1" applyAlignment="1">
      <alignment horizontal="left" vertical="center" shrinkToFit="1"/>
    </xf>
    <xf numFmtId="0" fontId="30" fillId="2" borderId="26" xfId="0" applyFont="1" applyFill="1" applyBorder="1" applyAlignment="1">
      <alignment horizontal="center"/>
    </xf>
    <xf numFmtId="0" fontId="30" fillId="2" borderId="27" xfId="0" applyFont="1" applyFill="1" applyBorder="1" applyAlignment="1">
      <alignment horizontal="center"/>
    </xf>
    <xf numFmtId="0" fontId="72" fillId="4" borderId="30" xfId="0" applyFont="1" applyFill="1" applyBorder="1" applyAlignment="1" applyProtection="1">
      <alignment vertical="center" wrapText="1"/>
    </xf>
  </cellXfs>
  <cellStyles count="3">
    <cellStyle name="ハイパーリンク" xfId="1" builtinId="8"/>
    <cellStyle name="標準" xfId="0" builtinId="0"/>
    <cellStyle name="標準 2" xfId="2" xr:uid="{B46390F1-0892-4C99-96D8-06952CFF6B03}"/>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mailto:jitensya@aaa.jp" TargetMode="Externa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29EE7C-2D8E-4E96-9877-8AFF5478AB2D}">
  <dimension ref="B1:K307"/>
  <sheetViews>
    <sheetView zoomScale="130" zoomScaleNormal="130" workbookViewId="0"/>
  </sheetViews>
  <sheetFormatPr defaultColWidth="8.796875" defaultRowHeight="12" x14ac:dyDescent="0.2"/>
  <cols>
    <col min="1" max="1" width="8.796875" style="112"/>
    <col min="2" max="2" width="12.796875" style="182" customWidth="1"/>
    <col min="3" max="3" width="25.59765625" style="183" customWidth="1"/>
    <col min="4" max="4" width="40.59765625" style="183" customWidth="1"/>
    <col min="5" max="5" width="60.19921875" style="183" customWidth="1"/>
    <col min="6" max="6" width="47.3984375" style="183" hidden="1" customWidth="1"/>
    <col min="7" max="7" width="123" style="183" hidden="1" customWidth="1"/>
    <col min="8" max="8" width="13.59765625" style="184" customWidth="1"/>
    <col min="9" max="9" width="13.59765625" style="184" bestFit="1" customWidth="1"/>
    <col min="10" max="10" width="31.3984375" style="183" bestFit="1" customWidth="1"/>
    <col min="11" max="11" width="65.3984375" style="183" customWidth="1"/>
    <col min="12" max="16384" width="8.796875" style="112"/>
  </cols>
  <sheetData>
    <row r="1" spans="2:11" ht="12.5" thickBot="1" x14ac:dyDescent="0.25"/>
    <row r="2" spans="2:11" ht="20" customHeight="1" thickBot="1" x14ac:dyDescent="0.25">
      <c r="B2" s="239" t="s">
        <v>344</v>
      </c>
      <c r="C2" s="240"/>
      <c r="D2" s="185" t="s">
        <v>768</v>
      </c>
      <c r="E2" s="186" t="s">
        <v>752</v>
      </c>
      <c r="F2" s="186"/>
      <c r="G2" s="186"/>
      <c r="H2" s="187"/>
      <c r="I2" s="187"/>
      <c r="J2" s="188"/>
    </row>
    <row r="3" spans="2:11" ht="13" x14ac:dyDescent="0.2">
      <c r="B3" s="189"/>
      <c r="C3" s="190"/>
      <c r="D3" s="186"/>
      <c r="E3" s="186"/>
      <c r="F3" s="186"/>
      <c r="G3" s="186"/>
      <c r="H3" s="187"/>
      <c r="I3" s="187"/>
      <c r="J3" s="188"/>
    </row>
    <row r="4" spans="2:11" ht="13" customHeight="1" x14ac:dyDescent="0.2">
      <c r="B4" s="191" t="s">
        <v>343</v>
      </c>
      <c r="C4" s="236" t="s">
        <v>172</v>
      </c>
      <c r="D4" s="237"/>
      <c r="E4" s="237"/>
      <c r="F4" s="238"/>
      <c r="G4" s="191"/>
      <c r="H4" s="192" t="s">
        <v>447</v>
      </c>
      <c r="I4" s="192" t="s">
        <v>345</v>
      </c>
      <c r="J4" s="191" t="s">
        <v>446</v>
      </c>
      <c r="K4" s="191" t="s">
        <v>141</v>
      </c>
    </row>
    <row r="5" spans="2:11" s="113" customFormat="1" ht="26" customHeight="1" x14ac:dyDescent="0.2">
      <c r="B5" s="191" cm="1">
        <f t="array" ref="B5:K112">_xlfn._xlws.FILTER(手数料表!A:J, ISNUMBER(SEARCH(D2, 手数料表!F:F)))</f>
        <v>9</v>
      </c>
      <c r="C5" s="193" t="str">
        <v>5.1 一般</v>
      </c>
      <c r="D5" s="193" t="str">
        <v>5.1.6 合成樹脂製部品の低温衝撃強度</v>
      </c>
      <c r="E5" s="193" t="str">
        <v>a) 合成樹脂製ペダル体</v>
      </c>
      <c r="F5" s="193" t="str">
        <v>5.1.6 合成樹脂製部品の低温衝撃強度  a) 合成樹脂製ペダル体</v>
      </c>
      <c r="G5" s="193" t="str">
        <v>JIS D 9301 5.1.6 合成樹脂製部品の低温衝撃強度  a) 合成樹脂製ペダル体JIS D 9313-6:2026 4.8.2</v>
      </c>
      <c r="H5" s="194">
        <v>7000</v>
      </c>
      <c r="I5" s="194">
        <v>7700.0000000000009</v>
      </c>
      <c r="J5" s="195" t="str">
        <v>JIS D 9313-6:2026 4.8.2</v>
      </c>
      <c r="K5" s="193" t="str">
        <v>片側当たりの手数料</v>
      </c>
    </row>
    <row r="6" spans="2:11" s="113" customFormat="1" ht="26" customHeight="1" x14ac:dyDescent="0.2">
      <c r="B6" s="191">
        <v>10</v>
      </c>
      <c r="C6" s="193" t="str">
        <v>5.1 一般</v>
      </c>
      <c r="D6" s="193" t="str">
        <v>5.1.6 合成樹脂製部品の低温衝撃強度</v>
      </c>
      <c r="E6" s="193" t="str">
        <v>b) 合成樹脂製サドル</v>
      </c>
      <c r="F6" s="193" t="str">
        <v>5.1.6 合成樹脂製部品の低温衝撃強度  b) 合成樹脂製サドル</v>
      </c>
      <c r="G6" s="193" t="str">
        <v>JIS D 9301 5.1.6 合成樹脂製部品の低温衝撃強度  b) 合成樹脂製サドルJIS D 9313-7:2026 4.6</v>
      </c>
      <c r="H6" s="194">
        <v>12500</v>
      </c>
      <c r="I6" s="194">
        <v>13750.000000000002</v>
      </c>
      <c r="J6" s="193" t="str">
        <v>JIS D 9313-7:2026 4.6</v>
      </c>
      <c r="K6" s="193">
        <v>0</v>
      </c>
    </row>
    <row r="7" spans="2:11" s="113" customFormat="1" ht="26" customHeight="1" x14ac:dyDescent="0.2">
      <c r="B7" s="191">
        <v>11</v>
      </c>
      <c r="C7" s="193" t="str">
        <v>5.1 一般</v>
      </c>
      <c r="D7" s="193" t="str">
        <v>5.1.6 合成樹脂製部品の低温衝撃強度</v>
      </c>
      <c r="E7" s="193" t="str">
        <v>c) 合成樹脂製キャリア</v>
      </c>
      <c r="F7" s="193" t="str">
        <v>5.1.6 合成樹脂製部品の低温衝撃強度  c) 合成樹脂製キャリア</v>
      </c>
      <c r="G7" s="193" t="str">
        <v>JIS D 9301 5.1.6 合成樹脂製部品の低温衝撃強度  c) 合成樹脂製キャリアJIS D 9313-1:2026 4.9.2</v>
      </c>
      <c r="H7" s="194">
        <v>8500</v>
      </c>
      <c r="I7" s="194">
        <v>9350</v>
      </c>
      <c r="J7" s="193" t="str">
        <v>JIS D 9313-1:2026 4.9.2</v>
      </c>
      <c r="K7" s="193">
        <v>0</v>
      </c>
    </row>
    <row r="8" spans="2:11" s="113" customFormat="1" ht="26" customHeight="1" x14ac:dyDescent="0.2">
      <c r="B8" s="191">
        <v>12</v>
      </c>
      <c r="C8" s="193" t="str">
        <v>5.1 一般</v>
      </c>
      <c r="D8" s="193" t="str">
        <v>5.1.6 合成樹脂製部品の低温衝撃強度</v>
      </c>
      <c r="E8" s="193" t="str">
        <v>d) 合成樹脂製フロントバスケット</v>
      </c>
      <c r="F8" s="193" t="str">
        <v>5.1.6 合成樹脂製部品の低温衝撃強度  d) 合成樹脂製フロントバスケット</v>
      </c>
      <c r="G8" s="193" t="str">
        <v>JIS D 9301 5.1.6 合成樹脂製部品の低温衝撃強度  d) 合成樹脂製フロントバスケットJIS D 9313-1:2026 4.9.3</v>
      </c>
      <c r="H8" s="194">
        <v>8500</v>
      </c>
      <c r="I8" s="194">
        <v>9350</v>
      </c>
      <c r="J8" s="193" t="str">
        <v>JIS D 9313-1:2026 4.9.3</v>
      </c>
      <c r="K8" s="193">
        <v>0</v>
      </c>
    </row>
    <row r="9" spans="2:11" s="113" customFormat="1" ht="26" customHeight="1" x14ac:dyDescent="0.2">
      <c r="B9" s="191">
        <v>13</v>
      </c>
      <c r="C9" s="193" t="str">
        <v>5.1 一般</v>
      </c>
      <c r="D9" s="193" t="str">
        <v>5.1.6 合成樹脂製部品の低温衝撃強度</v>
      </c>
      <c r="E9" s="193" t="str">
        <v>e) 合成樹脂製泥除け</v>
      </c>
      <c r="F9" s="193" t="str">
        <v>5.1.6 合成樹脂製部品の低温衝撃強度  e) 合成樹脂製泥除け</v>
      </c>
      <c r="G9" s="193" t="str">
        <v>JIS D 9301 5.1.6 合成樹脂製部品の低温衝撃強度  e) 合成樹脂製泥除けJIS D 9313-1:2026 4.9.1</v>
      </c>
      <c r="H9" s="194" t="str">
        <v>対応不可</v>
      </c>
      <c r="I9" s="194" t="str">
        <v>対応不可</v>
      </c>
      <c r="J9" s="193" t="str">
        <v>JIS D 9313-1:2026 4.9.1</v>
      </c>
      <c r="K9" s="193">
        <v>0</v>
      </c>
    </row>
    <row r="10" spans="2:11" s="113" customFormat="1" ht="26" customHeight="1" x14ac:dyDescent="0.2">
      <c r="B10" s="191">
        <v>14</v>
      </c>
      <c r="C10" s="193" t="str">
        <v>5.1 一般</v>
      </c>
      <c r="D10" s="193" t="str">
        <v>5.1.6 合成樹脂製部品の低温衝撃強度</v>
      </c>
      <c r="E10" s="193" t="str">
        <v>d) 合成樹脂製ドレスガード</v>
      </c>
      <c r="F10" s="193" t="str">
        <v>5.1.6 合成樹脂製部品の低温衝撃強度  d) 合成樹脂製ドレスガード</v>
      </c>
      <c r="G10" s="193" t="str">
        <v>JIS D 9301 5.1.6 合成樹脂製部品の低温衝撃強度  d) 合成樹脂製ドレスガードJIS D 9313-1:2026 4.9.3</v>
      </c>
      <c r="H10" s="194">
        <v>8500</v>
      </c>
      <c r="I10" s="194">
        <v>9350</v>
      </c>
      <c r="J10" s="193" t="str">
        <v>JIS D 9313-1:2026 4.9.3</v>
      </c>
      <c r="K10" s="193">
        <v>0</v>
      </c>
    </row>
    <row r="11" spans="2:11" s="113" customFormat="1" ht="26" customHeight="1" x14ac:dyDescent="0.2">
      <c r="B11" s="191">
        <v>15</v>
      </c>
      <c r="C11" s="193" t="str">
        <v>5.1 一般</v>
      </c>
      <c r="D11" s="193" t="str">
        <v>5.1.6 合成樹脂製部品の低温衝撃強度</v>
      </c>
      <c r="E11" s="193" t="str">
        <v>d) 合成樹脂製チェーンケース</v>
      </c>
      <c r="F11" s="193" t="str">
        <v>5.1.6 合成樹脂製部品の低温衝撃強度  d) 合成樹脂製チェーンケース</v>
      </c>
      <c r="G11" s="193" t="str">
        <v>JIS D 9301 5.1.6 合成樹脂製部品の低温衝撃強度  d) 合成樹脂製チェーンケースJIS D 9313-1:2026 4.9.3</v>
      </c>
      <c r="H11" s="194">
        <v>8500</v>
      </c>
      <c r="I11" s="194">
        <v>9350</v>
      </c>
      <c r="J11" s="193" t="str">
        <v>JIS D 9313-1:2026 4.9.3</v>
      </c>
      <c r="K11" s="193">
        <v>0</v>
      </c>
    </row>
    <row r="12" spans="2:11" s="113" customFormat="1" ht="26" customHeight="1" x14ac:dyDescent="0.2">
      <c r="B12" s="191">
        <v>19</v>
      </c>
      <c r="C12" s="193" t="str">
        <v>5.2 制動装置</v>
      </c>
      <c r="D12" s="193" t="str">
        <v>5.2.2 手動ブレーキ</v>
      </c>
      <c r="E12" s="193" t="str">
        <v>b) ブレーキレバーの開き</v>
      </c>
      <c r="F12" s="193" t="str">
        <v>5.2.2 手動ブレーキ  b) ブレーキレバーの開き</v>
      </c>
      <c r="G12" s="193" t="str">
        <v>JIS D 9301 5.2.2 手動ブレーキ  b) ブレーキレバーの開きJIS D 9313-2:2026 4.1</v>
      </c>
      <c r="H12" s="194">
        <v>2000</v>
      </c>
      <c r="I12" s="194">
        <v>2200</v>
      </c>
      <c r="J12" s="193" t="str">
        <v>JIS D 9313-2:2026 4.1</v>
      </c>
      <c r="K12" s="193" t="str">
        <v>片側当たりの手数料</v>
      </c>
    </row>
    <row r="13" spans="2:11" s="113" customFormat="1" ht="26" customHeight="1" x14ac:dyDescent="0.2">
      <c r="B13" s="191">
        <v>21</v>
      </c>
      <c r="C13" s="193" t="str">
        <v>5.2 制動装置</v>
      </c>
      <c r="D13" s="193" t="str">
        <v>5.2.2 手動ブレーキ</v>
      </c>
      <c r="E13" s="193" t="str">
        <v>d) ブレーキ摩擦材の固定（ブレーキ揺動試験）</v>
      </c>
      <c r="F13" s="193" t="str">
        <v>5.2.2 手動ブレーキ  d) ブレーキ摩擦材の固定（ブレーキ揺動試験）</v>
      </c>
      <c r="G13" s="193" t="str">
        <v>JIS D 9301 5.2.2 手動ブレーキ  d) ブレーキ摩擦材の固定（ブレーキ揺動試験）JIS D 9313-2:2026 4.3</v>
      </c>
      <c r="H13" s="194">
        <v>5000</v>
      </c>
      <c r="I13" s="194">
        <v>5500</v>
      </c>
      <c r="J13" s="193" t="str">
        <v>JIS D 9313-2:2026 4.3</v>
      </c>
      <c r="K13" s="193">
        <v>0</v>
      </c>
    </row>
    <row r="14" spans="2:11" s="113" customFormat="1" ht="26" customHeight="1" x14ac:dyDescent="0.2">
      <c r="B14" s="191">
        <v>25</v>
      </c>
      <c r="C14" s="193" t="str">
        <v>5.2 制動装置</v>
      </c>
      <c r="D14" s="193" t="str">
        <v>5.2.3 手動ブレーキの強度</v>
      </c>
      <c r="E14" s="193" t="str">
        <v>手動ブレーキの強度試験</v>
      </c>
      <c r="F14" s="193" t="str">
        <v>5.2.3 手動ブレーキの強度  手動ブレーキの強度試験</v>
      </c>
      <c r="G14" s="193" t="str">
        <v>JIS D 9301 5.2.3 手動ブレーキの強度  手動ブレーキの強度試験JIS D 9313-2:2026 4.4</v>
      </c>
      <c r="H14" s="194">
        <v>3500</v>
      </c>
      <c r="I14" s="194">
        <v>3850.0000000000005</v>
      </c>
      <c r="J14" s="193" t="str">
        <v>JIS D 9313-2:2026 4.4</v>
      </c>
      <c r="K14" s="193" t="str">
        <v>ブレーキ片側あたりの手数料</v>
      </c>
    </row>
    <row r="15" spans="2:11" s="113" customFormat="1" ht="26" customHeight="1" x14ac:dyDescent="0.2">
      <c r="B15" s="191">
        <v>26</v>
      </c>
      <c r="C15" s="193" t="str">
        <v>5.2 制動装置</v>
      </c>
      <c r="D15" s="193" t="str">
        <v>5.2.4 コースターブレーキハブ</v>
      </c>
      <c r="E15" s="193" t="str">
        <v>コースターブレーキハブの強度試験</v>
      </c>
      <c r="F15" s="193" t="str">
        <v>5.2.4 コースターブレーキハブ  コースターブレーキハブの強度試験</v>
      </c>
      <c r="G15" s="193" t="str">
        <v>JIS D 9301 5.2.4 コースターブレーキハブ  コースターブレーキハブの強度試験JIS D 9313-2:2026 4.5</v>
      </c>
      <c r="H15" s="194">
        <v>9500</v>
      </c>
      <c r="I15" s="194">
        <v>10450</v>
      </c>
      <c r="J15" s="193" t="str">
        <v>JIS D 9313-2:2026 4.5</v>
      </c>
      <c r="K15" s="193">
        <v>0</v>
      </c>
    </row>
    <row r="16" spans="2:11" s="113" customFormat="1" ht="26" customHeight="1" x14ac:dyDescent="0.2">
      <c r="B16" s="191">
        <v>28</v>
      </c>
      <c r="C16" s="193" t="str">
        <v>5.2 制動装置</v>
      </c>
      <c r="D16" s="193" t="str">
        <v>5.2.5 制動性能（走路）</v>
      </c>
      <c r="E16" s="193" t="str">
        <v>5.2.5.2 走路試験方法（両方、後のみ）乾燥時　附属書JA</v>
      </c>
      <c r="F16" s="193" t="str">
        <v>5.2.5 制動性能（走路）  5.2.5.2 走路試験方法（両方、後のみ）乾燥時　附属書JA</v>
      </c>
      <c r="G16" s="193" t="str">
        <v>JIS D 9301 5.2.5 制動性能（走路）  5.2.5.2 走路試験方法（両方、後のみ）乾燥時　附属書JAJIS D 9313-2:2026 附属書JA</v>
      </c>
      <c r="H16" s="194">
        <v>24500</v>
      </c>
      <c r="I16" s="194">
        <v>26950.000000000004</v>
      </c>
      <c r="J16" s="193" t="str">
        <v>JIS D 9313-2:2026 附属書JA</v>
      </c>
      <c r="K16" s="193" t="str">
        <v>両方、または後のみ1条件あたりの手数料</v>
      </c>
    </row>
    <row r="17" spans="2:11" s="113" customFormat="1" ht="26" customHeight="1" x14ac:dyDescent="0.2">
      <c r="B17" s="191">
        <v>29</v>
      </c>
      <c r="C17" s="193" t="str">
        <v>5.2 制動装置</v>
      </c>
      <c r="D17" s="193" t="str">
        <v>5.2.5 制動性能（走路）</v>
      </c>
      <c r="E17" s="193" t="str">
        <v>5.2.5.2 走路試験方法（両方、後のみ）水ぬれ時　附属書JA</v>
      </c>
      <c r="F17" s="193" t="str">
        <v>5.2.5 制動性能（走路）  5.2.5.2 走路試験方法（両方、後のみ）水ぬれ時　附属書JA</v>
      </c>
      <c r="G17" s="193" t="str">
        <v>JIS D 9301 5.2.5 制動性能（走路）  5.2.5.2 走路試験方法（両方、後のみ）水ぬれ時　附属書JAJIS D 9313-2:2026 附属書JA</v>
      </c>
      <c r="H17" s="194">
        <v>28000</v>
      </c>
      <c r="I17" s="194">
        <v>30800.000000000004</v>
      </c>
      <c r="J17" s="193" t="str">
        <v>JIS D 9313-2:2026 附属書JA</v>
      </c>
      <c r="K17" s="193" t="str">
        <v>両方、または後のみ1条件あたりの手数料</v>
      </c>
    </row>
    <row r="18" spans="2:11" s="113" customFormat="1" ht="26" customHeight="1" x14ac:dyDescent="0.2">
      <c r="B18" s="191">
        <v>30</v>
      </c>
      <c r="C18" s="193" t="str">
        <v>5.2 制動装置</v>
      </c>
      <c r="D18" s="193" t="str">
        <v>5.2.5 制動性能（走路）</v>
      </c>
      <c r="E18" s="193" t="str">
        <v>5.2.5.2 走路試験方法（両方、後のみ）乾燥時　</v>
      </c>
      <c r="F18" s="193" t="str">
        <v>5.2.5 制動性能（走路）  5.2.5.2 走路試験方法（両方、後のみ）乾燥時　</v>
      </c>
      <c r="G18" s="193" t="str">
        <v>JIS D 9301 5.2.5 制動性能（走路）  5.2.5.2 走路試験方法（両方、後のみ）乾燥時　JIS D 9313-2:2026 4.6.3</v>
      </c>
      <c r="H18" s="194">
        <v>30000</v>
      </c>
      <c r="I18" s="194">
        <v>33000</v>
      </c>
      <c r="J18" s="193" t="str">
        <v>JIS D 9313-2:2026 4.6.3</v>
      </c>
      <c r="K18" s="193" t="str">
        <v>両方、または後のみ1条件あたりの手数料　データロガー使用</v>
      </c>
    </row>
    <row r="19" spans="2:11" s="113" customFormat="1" ht="26" customHeight="1" x14ac:dyDescent="0.2">
      <c r="B19" s="191">
        <v>31</v>
      </c>
      <c r="C19" s="193" t="str">
        <v>5.2 制動装置</v>
      </c>
      <c r="D19" s="193" t="str">
        <v>5.2.5 制動性能（走路）</v>
      </c>
      <c r="E19" s="193" t="str">
        <v>5.2.5.2 走路試験方法（両方、後のみ）水ぬれ時</v>
      </c>
      <c r="F19" s="193" t="str">
        <v>5.2.5 制動性能（走路）  5.2.5.2 走路試験方法（両方、後のみ）水ぬれ時</v>
      </c>
      <c r="G19" s="193" t="str">
        <v>JIS D 9301 5.2.5 制動性能（走路）  5.2.5.2 走路試験方法（両方、後のみ）水ぬれ時JIS D 9313-2:2026 4.6.3</v>
      </c>
      <c r="H19" s="194">
        <v>34000</v>
      </c>
      <c r="I19" s="194">
        <v>37400</v>
      </c>
      <c r="J19" s="193" t="str">
        <v>JIS D 9313-2:2026 4.6.3</v>
      </c>
      <c r="K19" s="193" t="str">
        <v>両方、または後のみ1条件あたりの手数料　データロガー使用</v>
      </c>
    </row>
    <row r="20" spans="2:11" s="113" customFormat="1" ht="26" customHeight="1" x14ac:dyDescent="0.2">
      <c r="B20" s="191">
        <v>33</v>
      </c>
      <c r="C20" s="193" t="str">
        <v>5.2 制動装置</v>
      </c>
      <c r="D20" s="193" t="str">
        <v>5.2.5 制動性能（走路）</v>
      </c>
      <c r="E20" s="193" t="str">
        <v>5.2.5.5 水ぬれ時と乾燥時との制動性能の比率</v>
      </c>
      <c r="F20" s="193" t="str">
        <v>5.2.5 制動性能（走路）  5.2.5.5 水ぬれ時と乾燥時との制動性能の比率</v>
      </c>
      <c r="G20" s="193" t="str">
        <v>JIS D 9301 5.2.5 制動性能（走路）  5.2.5.5 水ぬれ時と乾燥時との制動性能の比率JIS D 9313-2:2026 4.6.3.8 c)</v>
      </c>
      <c r="H20" s="194">
        <v>1500</v>
      </c>
      <c r="I20" s="194">
        <v>1650.0000000000002</v>
      </c>
      <c r="J20" s="193" t="str">
        <v>JIS D 9313-2:2026 4.6.3.8 c)</v>
      </c>
      <c r="K20" s="193">
        <v>0</v>
      </c>
    </row>
    <row r="21" spans="2:11" s="113" customFormat="1" ht="26" customHeight="1" x14ac:dyDescent="0.2">
      <c r="B21" s="191">
        <v>34</v>
      </c>
      <c r="C21" s="193" t="str">
        <v>5.2 制動装置</v>
      </c>
      <c r="D21" s="193" t="str">
        <v>5.2.5 制動性能（試験機）</v>
      </c>
      <c r="E21" s="193" t="str">
        <v>5.2.5.3 試験機による試験方法（前のみ、後のみ）乾燥時</v>
      </c>
      <c r="F21" s="193" t="str">
        <v>5.2.5 制動性能（試験機）  5.2.5.3 試験機による試験方法（前のみ、後のみ）乾燥時</v>
      </c>
      <c r="G21" s="193" t="str">
        <v>JIS D 9301 5.2.5 制動性能（試験機）  5.2.5.3 試験機による試験方法（前のみ、後のみ）乾燥時JIS D 9313-2:2026 4.6.5</v>
      </c>
      <c r="H21" s="194">
        <v>24500</v>
      </c>
      <c r="I21" s="194">
        <v>26950.000000000004</v>
      </c>
      <c r="J21" s="193" t="str">
        <v>JIS D 9313-2:2026 4.6.5</v>
      </c>
      <c r="K21" s="193" t="str">
        <v>手動ブレーキのブレーキ片側1レバーあたりの手数料</v>
      </c>
    </row>
    <row r="22" spans="2:11" s="113" customFormat="1" ht="26" customHeight="1" x14ac:dyDescent="0.2">
      <c r="B22" s="191">
        <v>35</v>
      </c>
      <c r="C22" s="193" t="str">
        <v>5.2 制動装置</v>
      </c>
      <c r="D22" s="193" t="str">
        <v>5.2.5 制動性能（試験機）</v>
      </c>
      <c r="E22" s="193" t="str">
        <v>5.2.5.3 試験機による試験方法（前のみ、後のみ）水ぬれ時</v>
      </c>
      <c r="F22" s="193" t="str">
        <v>5.2.5 制動性能（試験機）  5.2.5.3 試験機による試験方法（前のみ、後のみ）水ぬれ時</v>
      </c>
      <c r="G22" s="193" t="str">
        <v>JIS D 9301 5.2.5 制動性能（試験機）  5.2.5.3 試験機による試験方法（前のみ、後のみ）水ぬれ時JIS D 9313-2:2026 4.6.5</v>
      </c>
      <c r="H22" s="194">
        <v>28000</v>
      </c>
      <c r="I22" s="194">
        <v>30800.000000000004</v>
      </c>
      <c r="J22" s="193" t="str">
        <v>JIS D 9313-2:2026 4.6.5</v>
      </c>
      <c r="K22" s="193" t="str">
        <v>手動ブレーキのブレーキ片側1レバーあたりの手数料</v>
      </c>
    </row>
    <row r="23" spans="2:11" s="113" customFormat="1" ht="26" customHeight="1" x14ac:dyDescent="0.2">
      <c r="B23" s="191">
        <v>36</v>
      </c>
      <c r="C23" s="193" t="str">
        <v>5.2 制動装置</v>
      </c>
      <c r="D23" s="193" t="str">
        <v>5.2.5 制動性能（試験機）</v>
      </c>
      <c r="E23" s="193" t="str">
        <v>5.2.5.4 直線性</v>
      </c>
      <c r="F23" s="193" t="str">
        <v>5.2.5 制動性能（試験機）  5.2.5.4 直線性</v>
      </c>
      <c r="G23" s="193" t="str">
        <v>JIS D 9301 5.2.5 制動性能（試験機）  5.2.5.4 直線性JIS D 9313-2:2026 4.6.5.3</v>
      </c>
      <c r="H23" s="194">
        <v>0</v>
      </c>
      <c r="I23" s="194">
        <v>0</v>
      </c>
      <c r="J23" s="193" t="str">
        <v>JIS D 9313-2:2026 4.6.5.3</v>
      </c>
      <c r="K23" s="193" t="str">
        <v>上記試験(5.2.5.3)に含まれる</v>
      </c>
    </row>
    <row r="24" spans="2:11" s="113" customFormat="1" ht="26" customHeight="1" x14ac:dyDescent="0.2">
      <c r="B24" s="191">
        <v>37</v>
      </c>
      <c r="C24" s="193" t="str">
        <v>5.2 制動装置</v>
      </c>
      <c r="D24" s="193" t="str">
        <v>5.2.5 制動性能（試験機）</v>
      </c>
      <c r="E24" s="193" t="str">
        <v>5.2.5.4 簡単な走路試験</v>
      </c>
      <c r="F24" s="193" t="str">
        <v>5.2.5 制動性能（試験機）  5.2.5.4 簡単な走路試験</v>
      </c>
      <c r="G24" s="193" t="str">
        <v>JIS D 9301 5.2.5 制動性能（試験機）  5.2.5.4 簡単な走路試験JIS D 9313-2:2026 4.6.5.7 j)</v>
      </c>
      <c r="H24" s="194">
        <v>14500</v>
      </c>
      <c r="I24" s="194">
        <v>15950.000000000002</v>
      </c>
      <c r="J24" s="193" t="str">
        <v>JIS D 9313-2:2026 4.6.5.7 j)</v>
      </c>
      <c r="K24" s="193">
        <v>0</v>
      </c>
    </row>
    <row r="25" spans="2:11" s="113" customFormat="1" ht="26" customHeight="1" x14ac:dyDescent="0.2">
      <c r="B25" s="191">
        <v>38</v>
      </c>
      <c r="C25" s="193" t="str">
        <v>5.2 制動装置</v>
      </c>
      <c r="D25" s="193" t="str">
        <v>5.2.5 制動性能（試験機）</v>
      </c>
      <c r="E25" s="193" t="str">
        <v>5.2.5.5 水ぬれ時と乾燥時との制動性能の比率</v>
      </c>
      <c r="F25" s="193" t="str">
        <v>5.2.5 制動性能（試験機）  5.2.5.5 水ぬれ時と乾燥時との制動性能の比率</v>
      </c>
      <c r="G25" s="193" t="str">
        <v>JIS D 9301 5.2.5 制動性能（試験機）  5.2.5.5 水ぬれ時と乾燥時との制動性能の比率JIS D 9313-2:2026 4.6.5.7 i)</v>
      </c>
      <c r="H25" s="194">
        <v>1500</v>
      </c>
      <c r="I25" s="194">
        <v>1650.0000000000002</v>
      </c>
      <c r="J25" s="193" t="str">
        <v>JIS D 9313-2:2026 4.6.5.7 i)</v>
      </c>
      <c r="K25" s="193">
        <v>0</v>
      </c>
    </row>
    <row r="26" spans="2:11" s="113" customFormat="1" ht="26" customHeight="1" x14ac:dyDescent="0.2">
      <c r="B26" s="191">
        <v>39</v>
      </c>
      <c r="C26" s="193" t="str">
        <v>5.2 制動装置</v>
      </c>
      <c r="D26" s="193" t="str">
        <v>5.2.6 ブレーキの耐熱性</v>
      </c>
      <c r="E26" s="193" t="str">
        <v>5.2.6.3 要求事項</v>
      </c>
      <c r="F26" s="193" t="str">
        <v>5.2.6 ブレーキの耐熱性  5.2.6.3 要求事項</v>
      </c>
      <c r="G26" s="193" t="str">
        <v>JIS D 9301 5.2.6 ブレーキの耐熱性  5.2.6.3 要求事項JIS D 9313-2:2026 4.7</v>
      </c>
      <c r="H26" s="194">
        <v>27500</v>
      </c>
      <c r="I26" s="194">
        <v>30250.000000000004</v>
      </c>
      <c r="J26" s="193" t="str">
        <v>JIS D 9313-2:2026 4.7</v>
      </c>
      <c r="K26" s="193" t="str">
        <v>1ブレーキ分あたりの加熱分＋加熱後の制動性能測定（乾燥、水濡れの最高操作力での測定）の手数料。加熱前の制動性能確認については含まない。</v>
      </c>
    </row>
    <row r="27" spans="2:11" s="113" customFormat="1" ht="26" customHeight="1" x14ac:dyDescent="0.2">
      <c r="B27" s="191">
        <v>40</v>
      </c>
      <c r="C27" s="193" t="str">
        <v>5.2 制動装置</v>
      </c>
      <c r="D27" s="193" t="str">
        <v>5.2.5 制動性能（走路、試験機）</v>
      </c>
      <c r="E27" s="193" t="str">
        <v>5.2.5.4 安全で円滑な停止特性（コースタハブ直線性試験）</v>
      </c>
      <c r="F27" s="193" t="str">
        <v>5.2.5 制動性能（走路、試験機）  5.2.5.4 安全で円滑な停止特性（コースタハブ直線性試験）</v>
      </c>
      <c r="G27" s="193" t="str">
        <v>JIS D 9301 5.2.5 制動性能（走路、試験機）  5.2.5.4 安全で円滑な停止特性（コースタハブ直線性試験）JIS D 9313-2:2026 4.6.4</v>
      </c>
      <c r="H27" s="194" t="str">
        <v>対応不可</v>
      </c>
      <c r="I27" s="194" t="str">
        <v>対応不可</v>
      </c>
      <c r="J27" s="193" t="str">
        <v>JIS D 9313-2:2026 4.6.4</v>
      </c>
      <c r="K27" s="193">
        <v>0</v>
      </c>
    </row>
    <row r="28" spans="2:11" s="113" customFormat="1" ht="26" customHeight="1" x14ac:dyDescent="0.2">
      <c r="B28" s="191">
        <v>45</v>
      </c>
      <c r="C28" s="193" t="str">
        <v>5.3 操舵装置</v>
      </c>
      <c r="D28" s="193" t="str">
        <v>5.3.2 ハンドル</v>
      </c>
      <c r="E28" s="193" t="str">
        <v>5.3.2.1 一般 e) 低温離脱力試験（グリップ、エンドキャップ）</v>
      </c>
      <c r="F28" s="193" t="str">
        <v>5.3.2 ハンドル  5.3.2.1 一般 e) 低温離脱力試験（グリップ、エンドキャップ）</v>
      </c>
      <c r="G28" s="193" t="str">
        <v>JIS D 9301 5.3.2 ハンドル  5.3.2.1 一般 e) 低温離脱力試験（グリップ、エンドキャップ）JIS D 9313-3:2026 4.1.1</v>
      </c>
      <c r="H28" s="194">
        <v>15000</v>
      </c>
      <c r="I28" s="194">
        <v>16500</v>
      </c>
      <c r="J28" s="193" t="str">
        <v>JIS D 9313-3:2026 4.1.1</v>
      </c>
      <c r="K28" s="193" t="str">
        <v>左右両側での手数料。片側のみでも同料金</v>
      </c>
    </row>
    <row r="29" spans="2:11" s="113" customFormat="1" ht="26" customHeight="1" x14ac:dyDescent="0.2">
      <c r="B29" s="191">
        <v>46</v>
      </c>
      <c r="C29" s="193" t="str">
        <v>5.3 操舵装置</v>
      </c>
      <c r="D29" s="193" t="str">
        <v>5.3.2 ハンドル</v>
      </c>
      <c r="E29" s="193" t="str">
        <v>5.3.2.1 一般 e) 温水離脱力試験（グリップ）</v>
      </c>
      <c r="F29" s="193" t="str">
        <v>5.3.2 ハンドル  5.3.2.1 一般 e) 温水離脱力試験（グリップ）</v>
      </c>
      <c r="G29" s="193" t="str">
        <v>JIS D 9301 5.3.2 ハンドル  5.3.2.1 一般 e) 温水離脱力試験（グリップ）JIS D 9313-3:2026 4.1.2</v>
      </c>
      <c r="H29" s="194">
        <v>13000</v>
      </c>
      <c r="I29" s="194">
        <v>14300.000000000002</v>
      </c>
      <c r="J29" s="193" t="str">
        <v>JIS D 9313-3:2026 4.1.2</v>
      </c>
      <c r="K29" s="193" t="str">
        <v>左右両側での手数料。片側のみでも同料金</v>
      </c>
    </row>
    <row r="30" spans="2:11" s="113" customFormat="1" ht="26" customHeight="1" x14ac:dyDescent="0.2">
      <c r="B30" s="191">
        <v>49</v>
      </c>
      <c r="C30" s="193" t="str">
        <v>5.3 操舵装置</v>
      </c>
      <c r="D30" s="193" t="str">
        <v>5.3.2 ハンドル</v>
      </c>
      <c r="E30" s="193" t="str">
        <v>5.3.2.2 a)ハンドルステムの片側曲げ強度</v>
      </c>
      <c r="F30" s="193" t="str">
        <v>5.3.2 ハンドル  5.3.2.2 a)ハンドルステムの片側曲げ強度</v>
      </c>
      <c r="G30" s="193" t="str">
        <v>JIS D 9301 5.3.2 ハンドル  5.3.2.2 a)ハンドルステムの片側曲げ強度JIS D 9313-3:2026 4.2</v>
      </c>
      <c r="H30" s="194">
        <v>9500</v>
      </c>
      <c r="I30" s="194">
        <v>10450</v>
      </c>
      <c r="J30" s="193" t="str">
        <v>JIS D 9313-3:2026 4.2</v>
      </c>
      <c r="K30" s="193">
        <v>0</v>
      </c>
    </row>
    <row r="31" spans="2:11" s="113" customFormat="1" ht="26" customHeight="1" x14ac:dyDescent="0.2">
      <c r="B31" s="191">
        <v>50</v>
      </c>
      <c r="C31" s="193" t="str">
        <v>5.3 操舵装置</v>
      </c>
      <c r="D31" s="193" t="str">
        <v>5.3.2 ハンドル</v>
      </c>
      <c r="E31" s="193" t="str">
        <v>5.3.2.2 b)ハンドルバー及びハンドルステムの片側曲げ強度</v>
      </c>
      <c r="F31" s="193" t="str">
        <v>5.3.2 ハンドル  5.3.2.2 b)ハンドルバー及びハンドルステムの片側曲げ強度</v>
      </c>
      <c r="G31" s="193" t="str">
        <v>JIS D 9301 5.3.2 ハンドル  5.3.2.2 b)ハンドルバー及びハンドルステムの片側曲げ強度JIS D 9313-3:2026 4.3</v>
      </c>
      <c r="H31" s="194">
        <v>9500</v>
      </c>
      <c r="I31" s="194">
        <v>10450</v>
      </c>
      <c r="J31" s="193" t="str">
        <v>JIS D 9313-3:2026 4.3</v>
      </c>
      <c r="K31" s="193">
        <v>0</v>
      </c>
    </row>
    <row r="32" spans="2:11" s="113" customFormat="1" ht="26" customHeight="1" x14ac:dyDescent="0.2">
      <c r="B32" s="191">
        <v>51</v>
      </c>
      <c r="C32" s="193" t="str">
        <v>5.3 操舵装置</v>
      </c>
      <c r="D32" s="193" t="str">
        <v>5.3.2 ハンドル</v>
      </c>
      <c r="E32" s="193" t="str">
        <v>5.3.2.3 ハンドルステムの前方曲げ強度</v>
      </c>
      <c r="F32" s="193" t="str">
        <v>5.3.2 ハンドル  5.3.2.3 ハンドルステムの前方曲げ強度</v>
      </c>
      <c r="G32" s="193" t="str">
        <v>JIS D 9301 5.3.2 ハンドル  5.3.2.3 ハンドルステムの前方曲げ強度JIS D 9313-3:2026 4.4</v>
      </c>
      <c r="H32" s="194">
        <v>9500</v>
      </c>
      <c r="I32" s="194">
        <v>10450</v>
      </c>
      <c r="J32" s="193" t="str">
        <v>JIS D 9313-3:2026 4.4</v>
      </c>
      <c r="K32" s="193" t="str">
        <v>第一段階または第二段階のみでも同料金</v>
      </c>
    </row>
    <row r="33" spans="2:11" s="113" customFormat="1" ht="26" customHeight="1" x14ac:dyDescent="0.2">
      <c r="B33" s="191">
        <v>52</v>
      </c>
      <c r="C33" s="193" t="str">
        <v>5.3 操舵装置</v>
      </c>
      <c r="D33" s="193" t="str">
        <v>5.3.2 ハンドル</v>
      </c>
      <c r="E33" s="193" t="str">
        <v>5.3.2.4 ハンドルバーとハンドルステムとの固定強度</v>
      </c>
      <c r="F33" s="193" t="str">
        <v>5.3.2 ハンドル  5.3.2.4 ハンドルバーとハンドルステムとの固定強度</v>
      </c>
      <c r="G33" s="193" t="str">
        <v>JIS D 9301 5.3.2 ハンドル  5.3.2.4 ハンドルバーとハンドルステムとの固定強度JIS D 9313-3:2026 4.5</v>
      </c>
      <c r="H33" s="194">
        <v>5500</v>
      </c>
      <c r="I33" s="194">
        <v>6050.0000000000009</v>
      </c>
      <c r="J33" s="193" t="str">
        <v>JIS D 9313-3:2026 4.5</v>
      </c>
      <c r="K33" s="193">
        <v>0</v>
      </c>
    </row>
    <row r="34" spans="2:11" s="113" customFormat="1" ht="26" customHeight="1" x14ac:dyDescent="0.2">
      <c r="B34" s="191">
        <v>53</v>
      </c>
      <c r="C34" s="193" t="str">
        <v>5.3 操舵装置</v>
      </c>
      <c r="D34" s="193" t="str">
        <v>5.3.2 ハンドル</v>
      </c>
      <c r="E34" s="193" t="str">
        <v>5.3.2.5 ハンドルステムとフォークコラムとの固定強度</v>
      </c>
      <c r="F34" s="193" t="str">
        <v>5.3.2 ハンドル  5.3.2.5 ハンドルステムとフォークコラムとの固定強度</v>
      </c>
      <c r="G34" s="193" t="str">
        <v>JIS D 9301 5.3.2 ハンドル  5.3.2.5 ハンドルステムとフォークコラムとの固定強度JIS D 9313-3:2026 4.6</v>
      </c>
      <c r="H34" s="194">
        <v>5500</v>
      </c>
      <c r="I34" s="194">
        <v>6050.0000000000009</v>
      </c>
      <c r="J34" s="193" t="str">
        <v>JIS D 9313-3:2026 4.6</v>
      </c>
      <c r="K34" s="193">
        <v>0</v>
      </c>
    </row>
    <row r="35" spans="2:11" s="113" customFormat="1" ht="26" customHeight="1" x14ac:dyDescent="0.2">
      <c r="B35" s="191">
        <v>54</v>
      </c>
      <c r="C35" s="193" t="str">
        <v>5.3 操舵装置</v>
      </c>
      <c r="D35" s="193" t="str">
        <v>5.3.2 ハンドル</v>
      </c>
      <c r="E35" s="193" t="str">
        <v>5.3.2.6 バーエンドとハンドルバーとの固定強度</v>
      </c>
      <c r="F35" s="193" t="str">
        <v>5.3.2 ハンドル  5.3.2.6 バーエンドとハンドルバーとの固定強度</v>
      </c>
      <c r="G35" s="193" t="str">
        <v>JIS D 9301 5.3.2 ハンドル  5.3.2.6 バーエンドとハンドルバーとの固定強度JIS D 9313-3:2026 4.7</v>
      </c>
      <c r="H35" s="194">
        <v>9500</v>
      </c>
      <c r="I35" s="194">
        <v>10450</v>
      </c>
      <c r="J35" s="193" t="str">
        <v>JIS D 9313-3:2026 4.7</v>
      </c>
      <c r="K35" s="193">
        <v>0</v>
      </c>
    </row>
    <row r="36" spans="2:11" s="113" customFormat="1" ht="26" customHeight="1" x14ac:dyDescent="0.2">
      <c r="B36" s="191">
        <v>55</v>
      </c>
      <c r="C36" s="193" t="str">
        <v>5.3 操舵装置</v>
      </c>
      <c r="D36" s="193" t="str">
        <v>5.3.2 ハンドル</v>
      </c>
      <c r="E36" s="193" t="str">
        <v>5.3.2.7 エアロバーとハンドルバーとの固定強度</v>
      </c>
      <c r="F36" s="193" t="str">
        <v>5.3.2 ハンドル  5.3.2.7 エアロバーとハンドルバーとの固定強度</v>
      </c>
      <c r="G36" s="193" t="str">
        <v>JIS D 9301 5.3.2 ハンドル  5.3.2.7 エアロバーとハンドルバーとの固定強度JIS D 9313-3:2026 4.8</v>
      </c>
      <c r="H36" s="194">
        <v>9500</v>
      </c>
      <c r="I36" s="194">
        <v>10450</v>
      </c>
      <c r="J36" s="193" t="str">
        <v>JIS D 9313-3:2026 4.8</v>
      </c>
      <c r="K36" s="193">
        <v>0</v>
      </c>
    </row>
    <row r="37" spans="2:11" s="113" customFormat="1" ht="26" customHeight="1" x14ac:dyDescent="0.2">
      <c r="B37" s="191">
        <v>56</v>
      </c>
      <c r="C37" s="193" t="str">
        <v>5.3 操舵装置</v>
      </c>
      <c r="D37" s="193" t="str">
        <v>5.3.2 ハンドル</v>
      </c>
      <c r="E37" s="193" t="str">
        <v>5.3.2.8 ブレーキレバーの固定強度（ロッドブレーキ用のレバー付き形ハンドルのみ）</v>
      </c>
      <c r="F37" s="193" t="str">
        <v>5.3.2 ハンドル  5.3.2.8 ブレーキレバーの固定強度（ロッドブレーキ用のレバー付き形ハンドルのみ）</v>
      </c>
      <c r="G37" s="193" t="str">
        <v>JIS D 9301 5.3.2 ハンドル  5.3.2.8 ブレーキレバーの固定強度（ロッドブレーキ用のレバー付き形ハンドルのみ）JIS D 9313-3:2026 4.10</v>
      </c>
      <c r="H37" s="194">
        <v>4500</v>
      </c>
      <c r="I37" s="194">
        <v>4950</v>
      </c>
      <c r="J37" s="193" t="str">
        <v>JIS D 9313-3:2026 4.10</v>
      </c>
      <c r="K37" s="193" t="str">
        <v>レバー1ヶ所あたりの手数料</v>
      </c>
    </row>
    <row r="38" spans="2:11" s="113" customFormat="1" ht="26" customHeight="1" x14ac:dyDescent="0.2">
      <c r="B38" s="191">
        <v>57</v>
      </c>
      <c r="C38" s="193" t="str">
        <v>5.3 操舵装置</v>
      </c>
      <c r="D38" s="193" t="str">
        <v>5.3.2 ハンドル</v>
      </c>
      <c r="E38" s="193" t="str">
        <v>5.3.2.9 ハンドルバー及びハンドルステムの疲労強度</v>
      </c>
      <c r="F38" s="193" t="str">
        <v>5.3.2 ハンドル  5.3.2.9 ハンドルバー及びハンドルステムの疲労強度</v>
      </c>
      <c r="G38" s="193" t="str">
        <v>JIS D 9301 5.3.2 ハンドル  5.3.2.9 ハンドルバー及びハンドルステムの疲労強度JIS D 9313-3:2026 4.9</v>
      </c>
      <c r="H38" s="194">
        <v>47000</v>
      </c>
      <c r="I38" s="194">
        <v>51700.000000000007</v>
      </c>
      <c r="J38" s="193" t="str">
        <v>JIS D 9313-3:2026 4.9</v>
      </c>
      <c r="K38" s="193" t="str">
        <v>第一段階の逆相試験と第二段階の同相試験の両方での手数料。</v>
      </c>
    </row>
    <row r="39" spans="2:11" s="113" customFormat="1" ht="26" customHeight="1" x14ac:dyDescent="0.2">
      <c r="B39" s="191">
        <v>58</v>
      </c>
      <c r="C39" s="193" t="str">
        <v>5.3 操舵装置</v>
      </c>
      <c r="D39" s="193" t="str">
        <v>5.3.2 ハンドル</v>
      </c>
      <c r="E39" s="193" t="str">
        <v>5.3.2.9 ハンドルバー及びハンドルステムの疲労強度　第一段階又は第二段階のみ</v>
      </c>
      <c r="F39" s="193" t="str">
        <v>5.3.2 ハンドル  5.3.2.9 ハンドルバー及びハンドルステムの疲労強度　第一段階又は第二段階のみ</v>
      </c>
      <c r="G39" s="193" t="str">
        <v>JIS D 9301 5.3.2 ハンドル  5.3.2.9 ハンドルバー及びハンドルステムの疲労強度　第一段階又は第二段階のみJIS D 9313-3:2026 4.9</v>
      </c>
      <c r="H39" s="194">
        <v>30000</v>
      </c>
      <c r="I39" s="194">
        <v>33000</v>
      </c>
      <c r="J39" s="193" t="str">
        <v>JIS D 9313-3:2026 4.9</v>
      </c>
      <c r="K39" s="193">
        <v>0</v>
      </c>
    </row>
    <row r="40" spans="2:11" s="113" customFormat="1" ht="26" customHeight="1" x14ac:dyDescent="0.2">
      <c r="B40" s="191">
        <v>59</v>
      </c>
      <c r="C40" s="193" t="str">
        <v>5.3 操舵装置</v>
      </c>
      <c r="D40" s="193" t="str">
        <v>5.3.2 ハンドル</v>
      </c>
      <c r="E40" s="193" t="str">
        <v>5.3.2.9 ハンドルバー及びハンドルステムの疲労強度（CFRP製部品）</v>
      </c>
      <c r="F40" s="193" t="str">
        <v>5.3.2 ハンドル  5.3.2.9 ハンドルバー及びハンドルステムの疲労強度（CFRP製部品）</v>
      </c>
      <c r="G40" s="193" t="str">
        <v>JIS D 9301 5.3.2 ハンドル  5.3.2.9 ハンドルバー及びハンドルステムの疲労強度（CFRP製部品）JIS D 9313-3:2026 4.9</v>
      </c>
      <c r="H40" s="194">
        <v>48500</v>
      </c>
      <c r="I40" s="194">
        <v>53350.000000000007</v>
      </c>
      <c r="J40" s="193" t="str">
        <v>JIS D 9313-3:2026 4.9</v>
      </c>
      <c r="K40" s="193" t="str">
        <v>第一段階の逆相試験と第二段階の同相試験の両方での手数料。</v>
      </c>
    </row>
    <row r="41" spans="2:11" s="113" customFormat="1" ht="26" customHeight="1" x14ac:dyDescent="0.2">
      <c r="B41" s="191">
        <v>60</v>
      </c>
      <c r="C41" s="193" t="str">
        <v>5.3 操舵装置</v>
      </c>
      <c r="D41" s="193" t="str">
        <v>5.3.2 ハンドル</v>
      </c>
      <c r="E41" s="193" t="str">
        <v>5.3.2.9 ハンドルバー及びハンドルステムの疲労強度（CFRP製部品）　第一段階又は第二段階のみ</v>
      </c>
      <c r="F41" s="193" t="str">
        <v>5.3.2 ハンドル  5.3.2.9 ハンドルバー及びハンドルステムの疲労強度（CFRP製部品）　第一段階又は第二段階のみ</v>
      </c>
      <c r="G41" s="193" t="str">
        <v>JIS D 9301 5.3.2 ハンドル  5.3.2.9 ハンドルバー及びハンドルステムの疲労強度（CFRP製部品）　第一段階又は第二段階のみJIS D 9313-3:2026 4.9</v>
      </c>
      <c r="H41" s="194">
        <v>30500</v>
      </c>
      <c r="I41" s="194">
        <v>33550</v>
      </c>
      <c r="J41" s="193" t="str">
        <v>JIS D 9313-3:2026 4.9</v>
      </c>
      <c r="K41" s="193">
        <v>0</v>
      </c>
    </row>
    <row r="42" spans="2:11" s="113" customFormat="1" ht="26" customHeight="1" x14ac:dyDescent="0.2">
      <c r="B42" s="191">
        <v>70</v>
      </c>
      <c r="C42" s="193" t="str">
        <v>5.4 車体部</v>
      </c>
      <c r="D42" s="193" t="str">
        <v>5.4.1 フレーム</v>
      </c>
      <c r="E42" s="193" t="str">
        <v>5.4.1.4 フレームの質量落下による衝撃強度</v>
      </c>
      <c r="F42" s="193" t="str">
        <v>5.4.1 フレーム  5.4.1.4 フレームの質量落下による衝撃強度</v>
      </c>
      <c r="G42" s="193" t="str">
        <v>JIS D 9301 5.4.1 フレーム  5.4.1.4 フレームの質量落下による衝撃強度JIS D 9313-4:2026 4.1</v>
      </c>
      <c r="H42" s="194">
        <v>13000</v>
      </c>
      <c r="I42" s="194">
        <v>14300.000000000002</v>
      </c>
      <c r="J42" s="193" t="str">
        <v>JIS D 9313-4:2026 4.1</v>
      </c>
      <c r="K42" s="193">
        <v>0</v>
      </c>
    </row>
    <row r="43" spans="2:11" s="113" customFormat="1" ht="26" customHeight="1" x14ac:dyDescent="0.2">
      <c r="B43" s="191">
        <v>71</v>
      </c>
      <c r="C43" s="193" t="str">
        <v>5.4 車体部</v>
      </c>
      <c r="D43" s="193" t="str">
        <v>5.4.1 フレーム</v>
      </c>
      <c r="E43" s="193" t="str">
        <v>5.4.1.5 フレームフォークアセンブリの前倒しによる衝撃強度</v>
      </c>
      <c r="F43" s="193" t="str">
        <v>5.4.1 フレーム  5.4.1.5 フレームフォークアセンブリの前倒しによる衝撃強度</v>
      </c>
      <c r="G43" s="193" t="str">
        <v>JIS D 9301 5.4.1 フレーム  5.4.1.5 フレームフォークアセンブリの前倒しによる衝撃強度JIS D 9313-4:2026 4.2</v>
      </c>
      <c r="H43" s="194">
        <v>13000</v>
      </c>
      <c r="I43" s="194">
        <v>14300.000000000002</v>
      </c>
      <c r="J43" s="193" t="str">
        <v>JIS D 9313-4:2026 4.2</v>
      </c>
      <c r="K43" s="193">
        <v>0</v>
      </c>
    </row>
    <row r="44" spans="2:11" s="113" customFormat="1" ht="26" customHeight="1" x14ac:dyDescent="0.2">
      <c r="B44" s="191">
        <v>72</v>
      </c>
      <c r="C44" s="193" t="str">
        <v>5.4 車体部</v>
      </c>
      <c r="D44" s="193" t="str">
        <v>5.4.1 フレーム</v>
      </c>
      <c r="E44" s="193" t="str">
        <v>5.4.1.6 フレームのペダル力による疲労強度</v>
      </c>
      <c r="F44" s="193" t="str">
        <v>5.4.1 フレーム  5.4.1.6 フレームのペダル力による疲労強度</v>
      </c>
      <c r="G44" s="193" t="str">
        <v>JIS D 9301 5.4.1 フレーム  5.4.1.6 フレームのペダル力による疲労強度JIS D 9313-4:2026 4.3</v>
      </c>
      <c r="H44" s="194">
        <v>41000</v>
      </c>
      <c r="I44" s="194">
        <v>45100.000000000007</v>
      </c>
      <c r="J44" s="193" t="str">
        <v>JIS D 9313-4:2026 4.3</v>
      </c>
      <c r="K44" s="193">
        <v>0</v>
      </c>
    </row>
    <row r="45" spans="2:11" s="113" customFormat="1" ht="26" customHeight="1" x14ac:dyDescent="0.2">
      <c r="B45" s="191">
        <v>73</v>
      </c>
      <c r="C45" s="193" t="str">
        <v>5.4 車体部</v>
      </c>
      <c r="D45" s="193" t="str">
        <v>5.4.1 フレーム</v>
      </c>
      <c r="E45" s="193" t="str">
        <v>5.4.1.6 フレームのペダル力による疲労強度（繊維強化樹脂製フレーム）</v>
      </c>
      <c r="F45" s="193" t="str">
        <v>5.4.1 フレーム  5.4.1.6 フレームのペダル力による疲労強度（繊維強化樹脂製フレーム）</v>
      </c>
      <c r="G45" s="193" t="str">
        <v>JIS D 9301 5.4.1 フレーム  5.4.1.6 フレームのペダル力による疲労強度（繊維強化樹脂製フレーム）JIS D 9313-4:2026 4.3</v>
      </c>
      <c r="H45" s="194">
        <v>44000</v>
      </c>
      <c r="I45" s="194">
        <v>48400.000000000007</v>
      </c>
      <c r="J45" s="193" t="str">
        <v>JIS D 9313-4:2026 4.3</v>
      </c>
      <c r="K45" s="193">
        <v>0</v>
      </c>
    </row>
    <row r="46" spans="2:11" s="113" customFormat="1" ht="26" customHeight="1" x14ac:dyDescent="0.2">
      <c r="B46" s="191">
        <v>74</v>
      </c>
      <c r="C46" s="193" t="str">
        <v>5.4 車体部</v>
      </c>
      <c r="D46" s="193" t="str">
        <v>5.4.1 フレーム</v>
      </c>
      <c r="E46" s="193" t="str">
        <v>5.4.1.7 フレームの水平力による疲労強度</v>
      </c>
      <c r="F46" s="193" t="str">
        <v>5.4.1 フレーム  5.4.1.7 フレームの水平力による疲労強度</v>
      </c>
      <c r="G46" s="193" t="str">
        <v>JIS D 9301 5.4.1 フレーム  5.4.1.7 フレームの水平力による疲労強度JIS D 9313-4:2026 4.4</v>
      </c>
      <c r="H46" s="194">
        <v>36500</v>
      </c>
      <c r="I46" s="194">
        <v>40150</v>
      </c>
      <c r="J46" s="193" t="str">
        <v>JIS D 9313-4:2026 4.4</v>
      </c>
      <c r="K46" s="193">
        <v>0</v>
      </c>
    </row>
    <row r="47" spans="2:11" s="113" customFormat="1" ht="26" customHeight="1" x14ac:dyDescent="0.2">
      <c r="B47" s="191">
        <v>75</v>
      </c>
      <c r="C47" s="193" t="str">
        <v>5.4 車体部</v>
      </c>
      <c r="D47" s="193" t="str">
        <v>5.4.1 フレーム</v>
      </c>
      <c r="E47" s="193" t="str">
        <v>5.4.1.7 フレームの水平力による疲労強度（繊維強化樹脂製フレーム）</v>
      </c>
      <c r="F47" s="193" t="str">
        <v>5.4.1 フレーム  5.4.1.7 フレームの水平力による疲労強度（繊維強化樹脂製フレーム）</v>
      </c>
      <c r="G47" s="193" t="str">
        <v>JIS D 9301 5.4.1 フレーム  5.4.1.7 フレームの水平力による疲労強度（繊維強化樹脂製フレーム）JIS D 9313-4:2026 4.4</v>
      </c>
      <c r="H47" s="194">
        <v>39500</v>
      </c>
      <c r="I47" s="194">
        <v>43450</v>
      </c>
      <c r="J47" s="193" t="str">
        <v>JIS D 9313-4:2026 4.4</v>
      </c>
      <c r="K47" s="193">
        <v>0</v>
      </c>
    </row>
    <row r="48" spans="2:11" s="113" customFormat="1" ht="26" customHeight="1" x14ac:dyDescent="0.2">
      <c r="B48" s="191">
        <v>76</v>
      </c>
      <c r="C48" s="193" t="str">
        <v>5.4 車体部</v>
      </c>
      <c r="D48" s="193" t="str">
        <v>5.4.1 フレーム</v>
      </c>
      <c r="E48" s="193" t="str">
        <v>5.4.1.8 フレームの鉛直力による疲労強度</v>
      </c>
      <c r="F48" s="193" t="str">
        <v>5.4.1 フレーム  5.4.1.8 フレームの鉛直力による疲労強度</v>
      </c>
      <c r="G48" s="193" t="str">
        <v>JIS D 9301 5.4.1 フレーム  5.4.1.8 フレームの鉛直力による疲労強度JIS D 9313-4:2026 4.5</v>
      </c>
      <c r="H48" s="194">
        <v>36500</v>
      </c>
      <c r="I48" s="194">
        <v>40150</v>
      </c>
      <c r="J48" s="193" t="str">
        <v>JIS D 9313-4:2026 4.5</v>
      </c>
      <c r="K48" s="193">
        <v>0</v>
      </c>
    </row>
    <row r="49" spans="2:11" s="113" customFormat="1" ht="26" customHeight="1" x14ac:dyDescent="0.2">
      <c r="B49" s="191">
        <v>77</v>
      </c>
      <c r="C49" s="193" t="str">
        <v>5.4 車体部</v>
      </c>
      <c r="D49" s="193" t="str">
        <v>5.4.1 フレーム</v>
      </c>
      <c r="E49" s="193" t="str">
        <v>5.4.1.8 フレームの鉛直力による疲労強度（繊維強化樹脂製フレーム）</v>
      </c>
      <c r="F49" s="193" t="str">
        <v>5.4.1 フレーム  5.4.1.8 フレームの鉛直力による疲労強度（繊維強化樹脂製フレーム）</v>
      </c>
      <c r="G49" s="193" t="str">
        <v>JIS D 9301 5.4.1 フレーム  5.4.1.8 フレームの鉛直力による疲労強度（繊維強化樹脂製フレーム）JIS D 9313-4:2026 4.5</v>
      </c>
      <c r="H49" s="194">
        <v>39500</v>
      </c>
      <c r="I49" s="194">
        <v>43450</v>
      </c>
      <c r="J49" s="193" t="str">
        <v>JIS D 9313-4:2026 4.5</v>
      </c>
      <c r="K49" s="193">
        <v>0</v>
      </c>
    </row>
    <row r="50" spans="2:11" s="113" customFormat="1" ht="26" customHeight="1" x14ac:dyDescent="0.2">
      <c r="B50" s="191">
        <v>78</v>
      </c>
      <c r="C50" s="193" t="str">
        <v>5.4 車体部</v>
      </c>
      <c r="D50" s="193" t="str">
        <v>5.4.1 フレーム</v>
      </c>
      <c r="E50" s="193" t="str">
        <v>5.4.1.9 リアブレーキ台座の強度</v>
      </c>
      <c r="F50" s="193" t="str">
        <v>5.4.1 フレーム  5.4.1.9 リアブレーキ台座の強度</v>
      </c>
      <c r="G50" s="193" t="str">
        <v>JIS D 9301 5.4.1 フレーム  5.4.1.9 リアブレーキ台座の強度JIS D 9313-4:2026 4.6</v>
      </c>
      <c r="H50" s="194">
        <v>30000</v>
      </c>
      <c r="I50" s="194">
        <v>33000</v>
      </c>
      <c r="J50" s="193" t="str">
        <v>JIS D 9313-4:2026 4.6</v>
      </c>
      <c r="K50" s="193">
        <v>0</v>
      </c>
    </row>
    <row r="51" spans="2:11" s="113" customFormat="1" ht="26" customHeight="1" x14ac:dyDescent="0.2">
      <c r="B51" s="191">
        <v>85</v>
      </c>
      <c r="C51" s="193" t="str">
        <v>5.4 車体部</v>
      </c>
      <c r="D51" s="193" t="str">
        <v>5.4.2 フロントフォーク</v>
      </c>
      <c r="E51" s="193" t="str">
        <v>5.4.2.3 サスペンションフォークのタイヤクリアランス</v>
      </c>
      <c r="F51" s="193" t="str">
        <v>5.4.2 フロントフォーク  5.4.2.3 サスペンションフォークのタイヤクリアランス</v>
      </c>
      <c r="G51" s="193" t="str">
        <v>JIS D 9301 5.4.2 フロントフォーク  5.4.2.3 サスペンションフォークのタイヤクリアランスJIS D 9313-4:2026 5.1</v>
      </c>
      <c r="H51" s="194">
        <v>15000</v>
      </c>
      <c r="I51" s="194">
        <v>16500</v>
      </c>
      <c r="J51" s="193" t="str">
        <v>JIS D 9313-4:2026 5.1</v>
      </c>
      <c r="K51" s="193">
        <v>0</v>
      </c>
    </row>
    <row r="52" spans="2:11" s="113" customFormat="1" ht="26" customHeight="1" x14ac:dyDescent="0.2">
      <c r="B52" s="191">
        <v>86</v>
      </c>
      <c r="C52" s="193" t="str">
        <v>5.4 車体部</v>
      </c>
      <c r="D52" s="193" t="str">
        <v>5.4.2 フロントフォーク</v>
      </c>
      <c r="E52" s="193" t="str">
        <v>5.4.2.4.1 サスペンションフォークの引張強度</v>
      </c>
      <c r="F52" s="193" t="str">
        <v>5.4.2 フロントフォーク  5.4.2.4.1 サスペンションフォークの引張強度</v>
      </c>
      <c r="G52" s="193" t="str">
        <v>JIS D 9301 5.4.2 フロントフォーク  5.4.2.4.1 サスペンションフォークの引張強度JIS D 9313-4:2026 5.2.1</v>
      </c>
      <c r="H52" s="194">
        <v>15000</v>
      </c>
      <c r="I52" s="194">
        <v>16500</v>
      </c>
      <c r="J52" s="193" t="str">
        <v>JIS D 9313-4:2026 5.2.1</v>
      </c>
      <c r="K52" s="193">
        <v>0</v>
      </c>
    </row>
    <row r="53" spans="2:11" s="113" customFormat="1" ht="26" customHeight="1" x14ac:dyDescent="0.2">
      <c r="B53" s="191">
        <v>87</v>
      </c>
      <c r="C53" s="193" t="str">
        <v>5.4 車体部</v>
      </c>
      <c r="D53" s="193" t="str">
        <v>5.4.2 フロントフォーク</v>
      </c>
      <c r="E53" s="193" t="str">
        <v>5.4.2.4.2 非溶接フロントフォークの引張強度</v>
      </c>
      <c r="F53" s="193" t="str">
        <v>5.4.2 フロントフォーク  5.4.2.4.2 非溶接フロントフォークの引張強度</v>
      </c>
      <c r="G53" s="193" t="str">
        <v>JIS D 9301 5.4.2 フロントフォーク  5.4.2.4.2 非溶接フロントフォークの引張強度JIS D 9313-4:2026 5.2.2</v>
      </c>
      <c r="H53" s="194">
        <v>15000</v>
      </c>
      <c r="I53" s="194">
        <v>16500</v>
      </c>
      <c r="J53" s="193" t="str">
        <v>JIS D 9313-4:2026 5.2.2</v>
      </c>
      <c r="K53" s="193">
        <v>0</v>
      </c>
    </row>
    <row r="54" spans="2:11" s="113" customFormat="1" ht="26" customHeight="1" x14ac:dyDescent="0.2">
      <c r="B54" s="191">
        <v>88</v>
      </c>
      <c r="C54" s="193" t="str">
        <v>5.4 車体部</v>
      </c>
      <c r="D54" s="193" t="str">
        <v>5.4.2 フロントフォーク</v>
      </c>
      <c r="E54" s="193" t="str">
        <v>5.4.2.5 フロントフォークの曲げ強度</v>
      </c>
      <c r="F54" s="193" t="str">
        <v>5.4.2 フロントフォーク  5.4.2.5 フロントフォークの曲げ強度</v>
      </c>
      <c r="G54" s="193" t="str">
        <v>JIS D 9301 5.4.2 フロントフォーク  5.4.2.5 フロントフォークの曲げ強度JIS D 9313-4:2026 5.3</v>
      </c>
      <c r="H54" s="194">
        <v>15000</v>
      </c>
      <c r="I54" s="194">
        <v>16500</v>
      </c>
      <c r="J54" s="193" t="str">
        <v>JIS D 9313-4:2026 5.3</v>
      </c>
      <c r="K54" s="193">
        <v>0</v>
      </c>
    </row>
    <row r="55" spans="2:11" s="113" customFormat="1" ht="26" customHeight="1" x14ac:dyDescent="0.2">
      <c r="B55" s="191">
        <v>89</v>
      </c>
      <c r="C55" s="193" t="str">
        <v>5.4 車体部</v>
      </c>
      <c r="D55" s="193" t="str">
        <v>5.4.2 フロントフォーク</v>
      </c>
      <c r="E55" s="193" t="str">
        <v>5.4.2.6 フロントフォークの衝撃強度 a) 金属製フロントフォーク　試験方法1</v>
      </c>
      <c r="F55" s="193" t="str">
        <v>5.4.2 フロントフォーク  5.4.2.6 フロントフォークの衝撃強度 a) 金属製フロントフォーク　試験方法1</v>
      </c>
      <c r="G55" s="193" t="str">
        <v>JIS D 9301 5.4.2 フロントフォーク  5.4.2.6 フロントフォークの衝撃強度 a) 金属製フロントフォーク　試験方法1JIS D 9313-4:2026 5.4.1</v>
      </c>
      <c r="H55" s="194">
        <v>13000</v>
      </c>
      <c r="I55" s="194">
        <v>14300.000000000002</v>
      </c>
      <c r="J55" s="193" t="str">
        <v>JIS D 9313-4:2026 5.4.1</v>
      </c>
      <c r="K55" s="193">
        <v>0</v>
      </c>
    </row>
    <row r="56" spans="2:11" s="113" customFormat="1" ht="26" customHeight="1" x14ac:dyDescent="0.2">
      <c r="B56" s="191">
        <v>90</v>
      </c>
      <c r="C56" s="193" t="str">
        <v>5.4 車体部</v>
      </c>
      <c r="D56" s="193" t="str">
        <v>5.4.2 フロントフォーク</v>
      </c>
      <c r="E56" s="193" t="str">
        <v>5.4.2.6 フロントフォークの衝撃強度 a) 金属製フロントフォーク　試験方法2</v>
      </c>
      <c r="F56" s="193" t="str">
        <v>5.4.2 フロントフォーク  5.4.2.6 フロントフォークの衝撃強度 a) 金属製フロントフォーク　試験方法2</v>
      </c>
      <c r="G56" s="193" t="str">
        <v>JIS D 9301 5.4.2 フロントフォーク  5.4.2.6 フロントフォークの衝撃強度 a) 金属製フロントフォーク　試験方法2JIS D 9313-4:2026 5.4.2</v>
      </c>
      <c r="H56" s="194">
        <v>12000</v>
      </c>
      <c r="I56" s="194">
        <v>13200.000000000002</v>
      </c>
      <c r="J56" s="193" t="str">
        <v>JIS D 9313-4:2026 5.4.2</v>
      </c>
      <c r="K56" s="193">
        <v>0</v>
      </c>
    </row>
    <row r="57" spans="2:11" s="113" customFormat="1" ht="26" customHeight="1" x14ac:dyDescent="0.2">
      <c r="B57" s="191">
        <v>91</v>
      </c>
      <c r="C57" s="193" t="str">
        <v>5.4 車体部</v>
      </c>
      <c r="D57" s="193" t="str">
        <v>5.4.2 フロントフォーク</v>
      </c>
      <c r="E57" s="193" t="str">
        <v>5.4.2.6 フロントフォークの衝撃強度 a) 金属製フロントフォーク　試験方法3</v>
      </c>
      <c r="F57" s="193" t="str">
        <v>5.4.2 フロントフォーク  5.4.2.6 フロントフォークの衝撃強度 a) 金属製フロントフォーク　試験方法3</v>
      </c>
      <c r="G57" s="193" t="str">
        <v>JIS D 9301 5.4.2 フロントフォーク  5.4.2.6 フロントフォークの衝撃強度 a) 金属製フロントフォーク　試験方法3JIS D 9313-4:2026 5.4.3</v>
      </c>
      <c r="H57" s="194">
        <v>11500</v>
      </c>
      <c r="I57" s="194">
        <v>12650.000000000002</v>
      </c>
      <c r="J57" s="193" t="str">
        <v>JIS D 9313-4:2026 5.4.3</v>
      </c>
      <c r="K57" s="193">
        <v>0</v>
      </c>
    </row>
    <row r="58" spans="2:11" s="113" customFormat="1" ht="26" customHeight="1" x14ac:dyDescent="0.2">
      <c r="B58" s="191">
        <v>92</v>
      </c>
      <c r="C58" s="193" t="str">
        <v>5.4 車体部</v>
      </c>
      <c r="D58" s="193" t="str">
        <v>5.4.2 フロントフォーク</v>
      </c>
      <c r="E58" s="193" t="str">
        <v>5.4.2.6 フロントフォークの衝撃強度 b) 繊維強化樹脂製フロントフォーク　試験方法1</v>
      </c>
      <c r="F58" s="193" t="str">
        <v>5.4.2 フロントフォーク  5.4.2.6 フロントフォークの衝撃強度 b) 繊維強化樹脂製フロントフォーク　試験方法1</v>
      </c>
      <c r="G58" s="193" t="str">
        <v>JIS D 9301 5.4.2 フロントフォーク  5.4.2.6 フロントフォークの衝撃強度 b) 繊維強化樹脂製フロントフォーク　試験方法1JIS D 9313-4:2026 5.4.1</v>
      </c>
      <c r="H58" s="194">
        <v>12000</v>
      </c>
      <c r="I58" s="194">
        <v>13200.000000000002</v>
      </c>
      <c r="J58" s="193" t="str">
        <v>JIS D 9313-4:2026 5.4.1</v>
      </c>
      <c r="K58" s="193">
        <v>0</v>
      </c>
    </row>
    <row r="59" spans="2:11" s="113" customFormat="1" ht="26" customHeight="1" x14ac:dyDescent="0.2">
      <c r="B59" s="191">
        <v>93</v>
      </c>
      <c r="C59" s="193" t="str">
        <v>5.4 車体部</v>
      </c>
      <c r="D59" s="193" t="str">
        <v>5.4.2 フロントフォーク</v>
      </c>
      <c r="E59" s="193" t="str">
        <v>5.4.2.6 フロントフォークの衝撃強度 b) 繊維強化樹脂製フロントフォーク　試験方法3</v>
      </c>
      <c r="F59" s="193" t="str">
        <v>5.4.2 フロントフォーク  5.4.2.6 フロントフォークの衝撃強度 b) 繊維強化樹脂製フロントフォーク　試験方法3</v>
      </c>
      <c r="G59" s="193" t="str">
        <v>JIS D 9301 5.4.2 フロントフォーク  5.4.2.6 フロントフォークの衝撃強度 b) 繊維強化樹脂製フロントフォーク　試験方法3JIS D 9313-4:2026 5.4.3</v>
      </c>
      <c r="H59" s="194">
        <v>11500</v>
      </c>
      <c r="I59" s="194">
        <v>12650.000000000002</v>
      </c>
      <c r="J59" s="193" t="str">
        <v>JIS D 9313-4:2026 5.4.3</v>
      </c>
      <c r="K59" s="193">
        <v>0</v>
      </c>
    </row>
    <row r="60" spans="2:11" s="113" customFormat="1" ht="26" customHeight="1" x14ac:dyDescent="0.2">
      <c r="B60" s="191">
        <v>94</v>
      </c>
      <c r="C60" s="193" t="str">
        <v>5.4 車体部</v>
      </c>
      <c r="D60" s="193" t="str">
        <v>5.4.2 フロントフォーク</v>
      </c>
      <c r="E60" s="193" t="str">
        <v>5.4.2.7 フロントフォークの疲労強度（金属製）</v>
      </c>
      <c r="F60" s="193" t="str">
        <v>5.4.2 フロントフォーク  5.4.2.7 フロントフォークの疲労強度（金属製）</v>
      </c>
      <c r="G60" s="193" t="str">
        <v>JIS D 9301 5.4.2 フロントフォーク  5.4.2.7 フロントフォークの疲労強度（金属製）JIS D 9313-4:2026 5.5</v>
      </c>
      <c r="H60" s="194">
        <v>50500</v>
      </c>
      <c r="I60" s="194">
        <v>55550.000000000007</v>
      </c>
      <c r="J60" s="193" t="str">
        <v>JIS D 9313-4:2026 5.5</v>
      </c>
      <c r="K60" s="193" t="str">
        <v>疲労試験と衝撃試験の両方での手数料</v>
      </c>
    </row>
    <row r="61" spans="2:11" s="113" customFormat="1" ht="26" customHeight="1" x14ac:dyDescent="0.2">
      <c r="B61" s="191">
        <v>95</v>
      </c>
      <c r="C61" s="193" t="str">
        <v>5.4 車体部</v>
      </c>
      <c r="D61" s="193" t="str">
        <v>5.4.2 フロントフォーク</v>
      </c>
      <c r="E61" s="193" t="str">
        <v>5.4.2.7 フロントフォークの疲労強度（金属製）疲労試験のみ</v>
      </c>
      <c r="F61" s="193" t="str">
        <v>5.4.2 フロントフォーク  5.4.2.7 フロントフォークの疲労強度（金属製）疲労試験のみ</v>
      </c>
      <c r="G61" s="193" t="str">
        <v>JIS D 9301 5.4.2 フロントフォーク  5.4.2.7 フロントフォークの疲労強度（金属製）疲労試験のみJIS D 9313-4:2026 5.5</v>
      </c>
      <c r="H61" s="194">
        <v>41000</v>
      </c>
      <c r="I61" s="194">
        <v>0</v>
      </c>
      <c r="J61" s="193" t="str">
        <v>JIS D 9313-4:2026 5.5</v>
      </c>
      <c r="K61" s="193">
        <v>0</v>
      </c>
    </row>
    <row r="62" spans="2:11" s="113" customFormat="1" ht="26" customHeight="1" x14ac:dyDescent="0.2">
      <c r="B62" s="191">
        <v>96</v>
      </c>
      <c r="C62" s="193" t="str">
        <v>5.4 車体部</v>
      </c>
      <c r="D62" s="193" t="str">
        <v>5.4.2 フロントフォーク</v>
      </c>
      <c r="E62" s="193" t="str">
        <v>5.4.2.7 フロントフォークの疲労強度（繊維強化樹脂製）</v>
      </c>
      <c r="F62" s="193" t="str">
        <v>5.4.2 フロントフォーク  5.4.2.7 フロントフォークの疲労強度（繊維強化樹脂製）</v>
      </c>
      <c r="G62" s="193" t="str">
        <v>JIS D 9301 5.4.2 フロントフォーク  5.4.2.7 フロントフォークの疲労強度（繊維強化樹脂製）JIS D 9313-4:2026 5.5</v>
      </c>
      <c r="H62" s="194">
        <v>53500</v>
      </c>
      <c r="I62" s="194">
        <v>58850.000000000007</v>
      </c>
      <c r="J62" s="193" t="str">
        <v>JIS D 9313-4:2026 5.5</v>
      </c>
      <c r="K62" s="193" t="str">
        <v>疲労試験と衝撃試験の両方での手数料</v>
      </c>
    </row>
    <row r="63" spans="2:11" s="113" customFormat="1" ht="26" customHeight="1" x14ac:dyDescent="0.2">
      <c r="B63" s="191">
        <v>97</v>
      </c>
      <c r="C63" s="193" t="str">
        <v>5.4 車体部</v>
      </c>
      <c r="D63" s="193" t="str">
        <v>5.4.2 フロントフォーク</v>
      </c>
      <c r="E63" s="193" t="str">
        <v>5.4.2.7 フロントフォークの疲労強度（繊維強化樹脂製）疲労試験のみ</v>
      </c>
      <c r="F63" s="193" t="str">
        <v>5.4.2 フロントフォーク  5.4.2.7 フロントフォークの疲労強度（繊維強化樹脂製）疲労試験のみ</v>
      </c>
      <c r="G63" s="193" t="str">
        <v>JIS D 9301 5.4.2 フロントフォーク  5.4.2.7 フロントフォークの疲労強度（繊維強化樹脂製）疲労試験のみJIS D 9313-4:2026 5.5</v>
      </c>
      <c r="H63" s="194">
        <v>41000</v>
      </c>
      <c r="I63" s="194">
        <v>0</v>
      </c>
      <c r="J63" s="193" t="str">
        <v>JIS D 9313-4:2026 5.5</v>
      </c>
      <c r="K63" s="193">
        <v>0</v>
      </c>
    </row>
    <row r="64" spans="2:11" s="113" customFormat="1" ht="26" customHeight="1" x14ac:dyDescent="0.2">
      <c r="B64" s="191">
        <v>98</v>
      </c>
      <c r="C64" s="193" t="str">
        <v>5.4 車体部</v>
      </c>
      <c r="D64" s="193" t="str">
        <v>5.4.2 フロントフォーク</v>
      </c>
      <c r="E64" s="193" t="str">
        <v>5.4.2.8 ハブブレーキ又はディスクブレーキ用フロントフォーク 5.4.2.8.1 ブレーキ台座の強度</v>
      </c>
      <c r="F64" s="193" t="str">
        <v>5.4.2 フロントフォーク  5.4.2.8 ハブブレーキ又はディスクブレーキ用フロントフォーク 5.4.2.8.1 ブレーキ台座の強度</v>
      </c>
      <c r="G64" s="193" t="str">
        <v>JIS D 9301 5.4.2 フロントフォーク  5.4.2.8 ハブブレーキ又はディスクブレーキ用フロントフォーク 5.4.2.8.1 ブレーキ台座の強度JIS D 9313-4:2026 5.6.2</v>
      </c>
      <c r="H64" s="194">
        <v>11500</v>
      </c>
      <c r="I64" s="194">
        <v>12650.000000000002</v>
      </c>
      <c r="J64" s="193" t="str">
        <v>JIS D 9313-4:2026 5.6.2</v>
      </c>
      <c r="K64" s="193">
        <v>0</v>
      </c>
    </row>
    <row r="65" spans="2:11" s="113" customFormat="1" ht="26" customHeight="1" x14ac:dyDescent="0.2">
      <c r="B65" s="191">
        <v>99</v>
      </c>
      <c r="C65" s="193" t="str">
        <v>5.4 車体部</v>
      </c>
      <c r="D65" s="193" t="str">
        <v>5.4.2 フロントフォーク</v>
      </c>
      <c r="E65" s="193" t="str">
        <v>5.4.2.8 ハブブレーキ又はディスクブレーキ用フロントフォーク 5.4.2.8.2 ハブブレーキ用台座の疲労強度</v>
      </c>
      <c r="F65" s="193" t="str">
        <v>5.4.2 フロントフォーク  5.4.2.8 ハブブレーキ又はディスクブレーキ用フロントフォーク 5.4.2.8.2 ハブブレーキ用台座の疲労強度</v>
      </c>
      <c r="G65" s="193" t="str">
        <v>JIS D 9301 5.4.2 フロントフォーク  5.4.2.8 ハブブレーキ又はディスクブレーキ用フロントフォーク 5.4.2.8.2 ハブブレーキ用台座の疲労強度JIS D 9313-4:2026 5.6.3</v>
      </c>
      <c r="H65" s="194">
        <v>25000</v>
      </c>
      <c r="I65" s="194">
        <v>27500.000000000004</v>
      </c>
      <c r="J65" s="193" t="str">
        <v>JIS D 9313-4:2026 5.6.3</v>
      </c>
      <c r="K65" s="193">
        <v>0</v>
      </c>
    </row>
    <row r="66" spans="2:11" s="113" customFormat="1" ht="26" customHeight="1" x14ac:dyDescent="0.2">
      <c r="B66" s="191">
        <v>100</v>
      </c>
      <c r="C66" s="193" t="str">
        <v>5.4 車体部</v>
      </c>
      <c r="D66" s="193" t="str">
        <v>5.4.2 フロントフォーク</v>
      </c>
      <c r="E66" s="193" t="str">
        <v>5.4.2.8 ハブブレーキ又はディスクブレーキ用フロントフォーク 5.4.2.8.3 ディスクブレーキ用ブレーキ台座の疲労強度（金属製）</v>
      </c>
      <c r="F66" s="193" t="str">
        <v>5.4.2 フロントフォーク  5.4.2.8 ハブブレーキ又はディスクブレーキ用フロントフォーク 5.4.2.8.3 ディスクブレーキ用ブレーキ台座の疲労強度（金属製）</v>
      </c>
      <c r="G66" s="193" t="str">
        <v>JIS D 9301 5.4.2 フロントフォーク  5.4.2.8 ハブブレーキ又はディスクブレーキ用フロントフォーク 5.4.2.8.3 ディスクブレーキ用ブレーキ台座の疲労強度（金属製）JIS D 9313-4:2026 5.6.4.1</v>
      </c>
      <c r="H66" s="194">
        <v>30000</v>
      </c>
      <c r="I66" s="194">
        <v>33000</v>
      </c>
      <c r="J66" s="193" t="str">
        <v>JIS D 9313-4:2026 5.6.4.1</v>
      </c>
      <c r="K66" s="193">
        <v>0</v>
      </c>
    </row>
    <row r="67" spans="2:11" s="113" customFormat="1" ht="26" customHeight="1" x14ac:dyDescent="0.2">
      <c r="B67" s="191">
        <v>101</v>
      </c>
      <c r="C67" s="193" t="str">
        <v>5.4 車体部</v>
      </c>
      <c r="D67" s="193" t="str">
        <v>5.4.2 フロントフォーク</v>
      </c>
      <c r="E67" s="193" t="str">
        <v>5.4.2.8 ハブブレーキ又はディスクブレーキ用フロントフォーク 5.4.2.8.3 ディスクブレーキ用ブレーキ台座の疲労強度（繊維強化樹脂製）</v>
      </c>
      <c r="F67" s="193" t="str">
        <v>5.4.2 フロントフォーク  5.4.2.8 ハブブレーキ又はディスクブレーキ用フロントフォーク 5.4.2.8.3 ディスクブレーキ用ブレーキ台座の疲労強度（繊維強化樹脂製）</v>
      </c>
      <c r="G67" s="193" t="str">
        <v>JIS D 9301 5.4.2 フロントフォーク  5.4.2.8 ハブブレーキ又はディスクブレーキ用フロントフォーク 5.4.2.8.3 ディスクブレーキ用ブレーキ台座の疲労強度（繊維強化樹脂製）JIS D 9313-4:2026 5.6.4.2</v>
      </c>
      <c r="H67" s="194">
        <v>40000</v>
      </c>
      <c r="I67" s="194">
        <v>44000</v>
      </c>
      <c r="J67" s="193" t="str">
        <v>JIS D 9313-4:2026 5.6.4.2</v>
      </c>
      <c r="K67" s="193">
        <v>0</v>
      </c>
    </row>
    <row r="68" spans="2:11" s="113" customFormat="1" ht="26" customHeight="1" x14ac:dyDescent="0.2">
      <c r="B68" s="191">
        <v>102</v>
      </c>
      <c r="C68" s="193" t="str">
        <v>5.5 走行装置</v>
      </c>
      <c r="D68" s="193" t="str">
        <v>5.5.1 車輪</v>
      </c>
      <c r="E68" s="193" t="str">
        <v>5.5.1.1 車輪の振れ</v>
      </c>
      <c r="F68" s="193" t="str">
        <v>5.5.1 車輪  5.5.1.1 車輪の振れ</v>
      </c>
      <c r="G68" s="193" t="str">
        <v>JIS D 9301 5.5.1 車輪  5.5.1.1 車輪の振れJIS D 9313-5:2026 4.1</v>
      </c>
      <c r="H68" s="194">
        <v>5500</v>
      </c>
      <c r="I68" s="194">
        <v>6050.0000000000009</v>
      </c>
      <c r="J68" s="193" t="str">
        <v>JIS D 9313-5:2026 4.1</v>
      </c>
      <c r="K68" s="193" t="str">
        <v>車輪1本あたり、左右両側面での手数料</v>
      </c>
    </row>
    <row r="69" spans="2:11" s="113" customFormat="1" ht="26" customHeight="1" x14ac:dyDescent="0.2">
      <c r="B69" s="191">
        <v>104</v>
      </c>
      <c r="C69" s="193" t="str">
        <v>5.5 走行装置</v>
      </c>
      <c r="D69" s="193" t="str">
        <v>5.5.1 車輪</v>
      </c>
      <c r="E69" s="193" t="str">
        <v>5.5.1.3 車輪及びホイールアセンブリの強度 a) 横方向の強度</v>
      </c>
      <c r="F69" s="193" t="str">
        <v>5.5.1 車輪  5.5.1.3 車輪及びホイールアセンブリの強度 a) 横方向の強度</v>
      </c>
      <c r="G69" s="193" t="str">
        <v>JIS D 9301 5.5.1 車輪  5.5.1.3 車輪及びホイールアセンブリの強度 a) 横方向の強度JIS D 9313-5:2026 4.2.1</v>
      </c>
      <c r="H69" s="194">
        <v>7500</v>
      </c>
      <c r="I69" s="194">
        <v>8250</v>
      </c>
      <c r="J69" s="193" t="str">
        <v>JIS D 9313-5:2026 4.2.1</v>
      </c>
      <c r="K69" s="193" t="str">
        <v>車輪1本あたりの手数料</v>
      </c>
    </row>
    <row r="70" spans="2:11" s="113" customFormat="1" ht="26" customHeight="1" x14ac:dyDescent="0.2">
      <c r="B70" s="191">
        <v>105</v>
      </c>
      <c r="C70" s="193" t="str">
        <v>5.5 走行装置</v>
      </c>
      <c r="D70" s="193" t="str">
        <v>5.5.1 車輪</v>
      </c>
      <c r="E70" s="193" t="str">
        <v>5.5.1.3 車輪及びホイールアセンブリの強度 b) 縦方向の強度</v>
      </c>
      <c r="F70" s="193" t="str">
        <v>5.5.1 車輪  5.5.1.3 車輪及びホイールアセンブリの強度 b) 縦方向の強度</v>
      </c>
      <c r="G70" s="193" t="str">
        <v>JIS D 9301 5.5.1 車輪  5.5.1.3 車輪及びホイールアセンブリの強度 b) 縦方向の強度JIS D 9313-5:2026 4.2.2</v>
      </c>
      <c r="H70" s="194">
        <v>10500</v>
      </c>
      <c r="I70" s="194">
        <v>11550.000000000002</v>
      </c>
      <c r="J70" s="193" t="str">
        <v>JIS D 9313-5:2026 4.2.2</v>
      </c>
      <c r="K70" s="193" t="str">
        <v>車輪1本あたりの手数料</v>
      </c>
    </row>
    <row r="71" spans="2:11" s="113" customFormat="1" ht="26" customHeight="1" x14ac:dyDescent="0.2">
      <c r="B71" s="191">
        <v>107</v>
      </c>
      <c r="C71" s="193" t="str">
        <v>5.5 走行装置</v>
      </c>
      <c r="D71" s="193" t="str">
        <v>5.5.1 車輪</v>
      </c>
      <c r="E71" s="193" t="str">
        <v>5.5.1.4 車輪の保持 a) 車輪の固定</v>
      </c>
      <c r="F71" s="193" t="str">
        <v>5.5.1 車輪  5.5.1.4 車輪の保持 a) 車輪の固定</v>
      </c>
      <c r="G71" s="193" t="str">
        <v>JIS D 9301 5.5.1 車輪  5.5.1.4 車輪の保持 a) 車輪の固定JIS D 9313-5:2026 4.3</v>
      </c>
      <c r="H71" s="194">
        <v>7500</v>
      </c>
      <c r="I71" s="194">
        <v>8250</v>
      </c>
      <c r="J71" s="193" t="str">
        <v>JIS D 9313-5:2026 4.3</v>
      </c>
      <c r="K71" s="193">
        <v>0</v>
      </c>
    </row>
    <row r="72" spans="2:11" s="113" customFormat="1" ht="26" customHeight="1" x14ac:dyDescent="0.2">
      <c r="B72" s="191">
        <v>109</v>
      </c>
      <c r="C72" s="193" t="str">
        <v>5.5 走行装置</v>
      </c>
      <c r="D72" s="193" t="str">
        <v>5.5.1 車輪</v>
      </c>
      <c r="E72" s="193" t="str">
        <v>5.5.1.4 車輪の保持 b) 前車輪の保持　2)ナット</v>
      </c>
      <c r="F72" s="193" t="str">
        <v>5.5.1 車輪  5.5.1.4 車輪の保持 b) 前車輪の保持　2)ナット</v>
      </c>
      <c r="G72" s="193" t="str">
        <v>JIS D 9301 5.5.1 車輪  5.5.1.4 車輪の保持 b) 前車輪の保持　2)ナットJIS D 9313-5:2026 4.4.1</v>
      </c>
      <c r="H72" s="194">
        <v>4500</v>
      </c>
      <c r="I72" s="194">
        <v>4950</v>
      </c>
      <c r="J72" s="193" t="str">
        <v>JIS D 9313-5:2026 4.4.1</v>
      </c>
      <c r="K72" s="193">
        <v>0</v>
      </c>
    </row>
    <row r="73" spans="2:11" s="113" customFormat="1" ht="26" customHeight="1" x14ac:dyDescent="0.2">
      <c r="B73" s="191">
        <v>110</v>
      </c>
      <c r="C73" s="193" t="str">
        <v>5.5 走行装置</v>
      </c>
      <c r="D73" s="193" t="str">
        <v>5.5.1 車輪</v>
      </c>
      <c r="E73" s="193" t="str">
        <v>5.5.1.4 車輪の保持 b) 前車輪の保持　3)クイックリリース</v>
      </c>
      <c r="F73" s="193" t="str">
        <v>5.5.1 車輪  5.5.1.4 車輪の保持 b) 前車輪の保持　3)クイックリリース</v>
      </c>
      <c r="G73" s="193" t="str">
        <v>JIS D 9301 5.5.1 車輪  5.5.1.4 車輪の保持 b) 前車輪の保持　3)クイックリリースJIS D 9313-5:2026 4.4.2</v>
      </c>
      <c r="H73" s="194">
        <v>4500</v>
      </c>
      <c r="I73" s="194">
        <v>4950</v>
      </c>
      <c r="J73" s="193" t="str">
        <v>JIS D 9313-5:2026 4.4.2</v>
      </c>
      <c r="K73" s="193">
        <v>0</v>
      </c>
    </row>
    <row r="74" spans="2:11" s="113" customFormat="1" ht="26" customHeight="1" x14ac:dyDescent="0.2">
      <c r="B74" s="191">
        <v>113</v>
      </c>
      <c r="C74" s="193" t="str">
        <v>5.5 走行装置</v>
      </c>
      <c r="D74" s="193" t="str">
        <v>5.5.3 リム，タイヤ，チューブ及び車輪の消費者向け情報</v>
      </c>
      <c r="E74" s="193" t="str">
        <v>5.5.3.3 タイヤとリムとのかん合強度</v>
      </c>
      <c r="F74" s="193" t="str">
        <v>5.5.3 リム，タイヤ，チューブ及び車輪の消費者向け情報  5.5.3.3 タイヤとリムとのかん合強度</v>
      </c>
      <c r="G74" s="193" t="str">
        <v>JIS D 9301 5.5.3 リム，タイヤ，チューブ及び車輪の消費者向け情報  5.5.3.3 タイヤとリムとのかん合強度JIS D 9313-5:2026 4.9</v>
      </c>
      <c r="H74" s="194">
        <v>4500</v>
      </c>
      <c r="I74" s="194">
        <v>4950</v>
      </c>
      <c r="J74" s="193" t="str">
        <v>JIS D 9313-5:2026 4.9</v>
      </c>
      <c r="K74" s="193" t="str">
        <v>車輪1本あたりの手数料</v>
      </c>
    </row>
    <row r="75" spans="2:11" s="113" customFormat="1" ht="26" customHeight="1" x14ac:dyDescent="0.2">
      <c r="B75" s="191">
        <v>115</v>
      </c>
      <c r="C75" s="193" t="str">
        <v>5.5 走行装置</v>
      </c>
      <c r="D75" s="193" t="str">
        <v>5.5.3 リム，タイヤ，チューブ及び車輪の消費者向け情報</v>
      </c>
      <c r="E75" s="193" t="str">
        <v>5.5.3.6 繊維強化樹脂製車輪の耐熱性</v>
      </c>
      <c r="F75" s="193" t="str">
        <v>5.5.3 リム，タイヤ，チューブ及び車輪の消費者向け情報  5.5.3.6 繊維強化樹脂製車輪の耐熱性</v>
      </c>
      <c r="G75" s="193" t="str">
        <v>JIS D 9301 5.5.3 リム，タイヤ，チューブ及び車輪の消費者向け情報  5.5.3.6 繊維強化樹脂製車輪の耐熱性JIS D 9313-5:2026 4.5</v>
      </c>
      <c r="H75" s="194">
        <v>34500</v>
      </c>
      <c r="I75" s="194">
        <v>37950</v>
      </c>
      <c r="J75" s="193" t="str">
        <v>JIS D 9313-5:2026 4.5</v>
      </c>
      <c r="K75" s="193" t="str">
        <v>a)からf)の6項目での手数料</v>
      </c>
    </row>
    <row r="76" spans="2:11" s="113" customFormat="1" ht="26" customHeight="1" x14ac:dyDescent="0.2">
      <c r="B76" s="191">
        <v>116</v>
      </c>
      <c r="C76" s="193" t="str">
        <v>5.5 走行装置</v>
      </c>
      <c r="D76" s="193" t="str">
        <v>5.5.3 リム，タイヤ，チューブ及び車輪の消費者向け情報</v>
      </c>
      <c r="E76" s="193" t="str">
        <v>5.5.3.7 合成樹脂製ホイールアセンブリの耐熱性</v>
      </c>
      <c r="F76" s="193" t="str">
        <v>5.5.3 リム，タイヤ，チューブ及び車輪の消費者向け情報  5.5.3.7 合成樹脂製ホイールアセンブリの耐熱性</v>
      </c>
      <c r="G76" s="193" t="str">
        <v>JIS D 9301 5.5.3 リム，タイヤ，チューブ及び車輪の消費者向け情報  5.5.3.7 合成樹脂製ホイールアセンブリの耐熱性JIS D 9313-5:2026 4.6</v>
      </c>
      <c r="H76" s="194">
        <v>8000</v>
      </c>
      <c r="I76" s="194">
        <v>8800</v>
      </c>
      <c r="J76" s="193" t="str">
        <v>JIS D 9313-5:2026 4.6</v>
      </c>
      <c r="K76" s="193" t="str">
        <v>車輪1本あたりの手数料</v>
      </c>
    </row>
    <row r="77" spans="2:11" s="113" customFormat="1" ht="26" customHeight="1" x14ac:dyDescent="0.2">
      <c r="B77" s="191">
        <v>117</v>
      </c>
      <c r="C77" s="193" t="str">
        <v>5.5 走行装置</v>
      </c>
      <c r="D77" s="193" t="str">
        <v>5.5.3 リム，タイヤ，チューブ及び車輪の消費者向け情報</v>
      </c>
      <c r="E77" s="193" t="str">
        <v>5.5.3.8.2 繊維強化樹脂製リムの耐熱性</v>
      </c>
      <c r="F77" s="193" t="str">
        <v>5.5.3 リム，タイヤ，チューブ及び車輪の消費者向け情報  5.5.3.8.2 繊維強化樹脂製リムの耐熱性</v>
      </c>
      <c r="G77" s="193" t="str">
        <v>JIS D 9301 5.5.3 リム，タイヤ，チューブ及び車輪の消費者向け情報  5.5.3.8.2 繊維強化樹脂製リムの耐熱性JIS D 9313-5:2026 4.7</v>
      </c>
      <c r="H77" s="194" t="str">
        <v>要相談</v>
      </c>
      <c r="I77" s="194" t="str">
        <v>要相談</v>
      </c>
      <c r="J77" s="193" t="str">
        <v>JIS D 9313-5:2026 4.7</v>
      </c>
      <c r="K77" s="193">
        <v>0</v>
      </c>
    </row>
    <row r="78" spans="2:11" s="113" customFormat="1" ht="26" customHeight="1" x14ac:dyDescent="0.2">
      <c r="B78" s="191">
        <v>118</v>
      </c>
      <c r="C78" s="193" t="str">
        <v>5.5 走行装置</v>
      </c>
      <c r="D78" s="193" t="str">
        <v>5.5.3 リム，タイヤ，チューブ及び車輪の消費者向け情報</v>
      </c>
      <c r="E78" s="193" t="str">
        <v>5.5.3.8.3 繊維強化樹脂製リムの衝撃強度</v>
      </c>
      <c r="F78" s="193" t="str">
        <v>5.5.3 リム，タイヤ，チューブ及び車輪の消費者向け情報  5.5.3.8.3 繊維強化樹脂製リムの衝撃強度</v>
      </c>
      <c r="G78" s="193" t="str">
        <v>JIS D 9301 5.5.3 リム，タイヤ，チューブ及び車輪の消費者向け情報  5.5.3.8.3 繊維強化樹脂製リムの衝撃強度JIS D 9313-5:2026 4.8</v>
      </c>
      <c r="H78" s="194">
        <v>10000</v>
      </c>
      <c r="I78" s="194">
        <v>11000</v>
      </c>
      <c r="J78" s="193" t="str">
        <v>JIS D 9313-5:2026 4.8</v>
      </c>
      <c r="K78" s="193" t="str">
        <v>車輪1本あたり、衝撃試験のみの手数料</v>
      </c>
    </row>
    <row r="79" spans="2:11" s="113" customFormat="1" ht="26" customHeight="1" x14ac:dyDescent="0.2">
      <c r="B79" s="191">
        <v>123</v>
      </c>
      <c r="C79" s="193" t="str">
        <v>5.6 駆動装置</v>
      </c>
      <c r="D79" s="193" t="str">
        <v>5.6.3 駆動システムの強度</v>
      </c>
      <c r="E79" s="193" t="str">
        <v>a) チェーン駆動</v>
      </c>
      <c r="F79" s="193" t="str">
        <v>5.6.3 駆動システムの強度  a) チェーン駆動</v>
      </c>
      <c r="G79" s="193" t="str">
        <v>JIS D 9301 5.6.3 駆動システムの強度  a) チェーン駆動JIS D 9313-6:2026 4.1.1</v>
      </c>
      <c r="H79" s="194">
        <v>9500</v>
      </c>
      <c r="I79" s="194">
        <v>10450</v>
      </c>
      <c r="J79" s="193" t="str">
        <v>JIS D 9313-6:2026 4.1.1</v>
      </c>
      <c r="K79" s="193" t="str">
        <v>両側での手数料</v>
      </c>
    </row>
    <row r="80" spans="2:11" s="113" customFormat="1" ht="26" customHeight="1" x14ac:dyDescent="0.2">
      <c r="B80" s="191">
        <v>124</v>
      </c>
      <c r="C80" s="193" t="str">
        <v>5.6 駆動装置</v>
      </c>
      <c r="D80" s="193" t="str">
        <v>5.6.3 駆動システムの強度</v>
      </c>
      <c r="E80" s="193" t="str">
        <v>b) 歯付きベルト駆動</v>
      </c>
      <c r="F80" s="193" t="str">
        <v>5.6.3 駆動システムの強度  b) 歯付きベルト駆動</v>
      </c>
      <c r="G80" s="193" t="str">
        <v>JIS D 9301 5.6.3 駆動システムの強度  b) 歯付きベルト駆動JIS D 9313-6:2026 4.1.2</v>
      </c>
      <c r="H80" s="194">
        <v>15000</v>
      </c>
      <c r="I80" s="194">
        <v>16500</v>
      </c>
      <c r="J80" s="193" t="str">
        <v>JIS D 9313-6:2026 4.1.2</v>
      </c>
      <c r="K80" s="193" t="str">
        <v>水噴霧試験＋両側での手数料</v>
      </c>
    </row>
    <row r="81" spans="2:11" s="113" customFormat="1" ht="26" customHeight="1" x14ac:dyDescent="0.2">
      <c r="B81" s="191">
        <v>125</v>
      </c>
      <c r="C81" s="193" t="str">
        <v>5.6 駆動装置</v>
      </c>
      <c r="D81" s="193" t="str">
        <v>5.6.4 ギアクランクの強度及び耐久性</v>
      </c>
      <c r="E81" s="193" t="str">
        <v>5.6.4.1 クランクアームのペダル取付部の強度</v>
      </c>
      <c r="F81" s="193" t="str">
        <v>5.6.4 ギアクランクの強度及び耐久性  5.6.4.1 クランクアームのペダル取付部の強度</v>
      </c>
      <c r="G81" s="193" t="str">
        <v>JIS D 9301 5.6.4 ギアクランクの強度及び耐久性  5.6.4.1 クランクアームのペダル取付部の強度JIS D 9313-6:2026 4.2</v>
      </c>
      <c r="H81" s="194">
        <v>9500</v>
      </c>
      <c r="I81" s="194">
        <v>10450</v>
      </c>
      <c r="J81" s="193" t="str">
        <v>JIS D 9313-6:2026 4.2</v>
      </c>
      <c r="K81" s="193" t="str">
        <v>片側での手数料</v>
      </c>
    </row>
    <row r="82" spans="2:11" s="113" customFormat="1" ht="26" customHeight="1" x14ac:dyDescent="0.2">
      <c r="B82" s="191">
        <v>126</v>
      </c>
      <c r="C82" s="193" t="str">
        <v>5.6 駆動装置</v>
      </c>
      <c r="D82" s="193" t="str">
        <v>5.6.4 ギアクランクの強度及び耐久性</v>
      </c>
      <c r="E82" s="193" t="str">
        <v>5.6.4.2 クランクアームとギア板との固定強度</v>
      </c>
      <c r="F82" s="193" t="str">
        <v>5.6.4 ギアクランクの強度及び耐久性  5.6.4.2 クランクアームとギア板との固定強度</v>
      </c>
      <c r="G82" s="193" t="str">
        <v>JIS D 9301 5.6.4 ギアクランクの強度及び耐久性  5.6.4.2 クランクアームとギア板との固定強度JIS D 9313-6:2026 4.3</v>
      </c>
      <c r="H82" s="194">
        <v>9500</v>
      </c>
      <c r="I82" s="194">
        <v>10450</v>
      </c>
      <c r="J82" s="193" t="str">
        <v>JIS D 9313-6:2026 4.3</v>
      </c>
      <c r="K82" s="193">
        <v>0</v>
      </c>
    </row>
    <row r="83" spans="2:11" s="113" customFormat="1" ht="26" customHeight="1" x14ac:dyDescent="0.2">
      <c r="B83" s="191">
        <v>127</v>
      </c>
      <c r="C83" s="193" t="str">
        <v>5.6 駆動装置</v>
      </c>
      <c r="D83" s="193" t="str">
        <v>5.6.4 ギアクランクの強度及び耐久性</v>
      </c>
      <c r="E83" s="193" t="str">
        <v>5.6.4.3 クランクアームの水平落下による衝撃強度</v>
      </c>
      <c r="F83" s="193" t="str">
        <v>5.6.4 ギアクランクの強度及び耐久性  5.6.4.3 クランクアームの水平落下による衝撃強度</v>
      </c>
      <c r="G83" s="193" t="str">
        <v>JIS D 9301 5.6.4 ギアクランクの強度及び耐久性  5.6.4.3 クランクアームの水平落下による衝撃強度JIS D 9313-6:2026 4.4</v>
      </c>
      <c r="H83" s="194">
        <v>10000</v>
      </c>
      <c r="I83" s="194">
        <v>11000</v>
      </c>
      <c r="J83" s="193" t="str">
        <v>JIS D 9313-6:2026 4.4</v>
      </c>
      <c r="K83" s="193" t="str">
        <v>片側での手数料</v>
      </c>
    </row>
    <row r="84" spans="2:11" s="113" customFormat="1" ht="26" customHeight="1" x14ac:dyDescent="0.2">
      <c r="B84" s="191">
        <v>128</v>
      </c>
      <c r="C84" s="193" t="str">
        <v>5.6 駆動装置</v>
      </c>
      <c r="D84" s="193" t="str">
        <v>5.6.4 ギアクランクの強度及び耐久性</v>
      </c>
      <c r="E84" s="193" t="str">
        <v>5.6.4.4 クランクアームの鉛直落下による衝撃強度</v>
      </c>
      <c r="F84" s="193" t="str">
        <v>5.6.4 ギアクランクの強度及び耐久性  5.6.4.4 クランクアームの鉛直落下による衝撃強度</v>
      </c>
      <c r="G84" s="193" t="str">
        <v>JIS D 9301 5.6.4 ギアクランクの強度及び耐久性  5.6.4.4 クランクアームの鉛直落下による衝撃強度JIS D 9313-6:2026 4.5</v>
      </c>
      <c r="H84" s="194">
        <v>10000</v>
      </c>
      <c r="I84" s="194">
        <v>11000</v>
      </c>
      <c r="J84" s="193" t="str">
        <v>JIS D 9313-6:2026 4.5</v>
      </c>
      <c r="K84" s="193" t="str">
        <v>片側での手数料</v>
      </c>
    </row>
    <row r="85" spans="2:11" s="113" customFormat="1" ht="26" customHeight="1" x14ac:dyDescent="0.2">
      <c r="B85" s="191">
        <v>129</v>
      </c>
      <c r="C85" s="193" t="str">
        <v>5.6 駆動装置</v>
      </c>
      <c r="D85" s="193" t="str">
        <v>5.6.4 ギアクランクの強度及び耐久性</v>
      </c>
      <c r="E85" s="193" t="str">
        <v>5.6.4.5 クランクアセンブリの疲労強度</v>
      </c>
      <c r="F85" s="193" t="str">
        <v>5.6.4 ギアクランクの強度及び耐久性  5.6.4.5 クランクアセンブリの疲労強度</v>
      </c>
      <c r="G85" s="193" t="str">
        <v>JIS D 9301 5.6.4 ギアクランクの強度及び耐久性  5.6.4.5 クランクアセンブリの疲労強度JIS D 9313-6:2026 4.6.1</v>
      </c>
      <c r="H85" s="194">
        <v>38000</v>
      </c>
      <c r="I85" s="194">
        <v>41800</v>
      </c>
      <c r="J85" s="193" t="str">
        <v>JIS D 9313-6:2026 4.6.1</v>
      </c>
      <c r="K85" s="193">
        <v>0</v>
      </c>
    </row>
    <row r="86" spans="2:11" s="113" customFormat="1" ht="26" customHeight="1" x14ac:dyDescent="0.2">
      <c r="B86" s="191">
        <v>130</v>
      </c>
      <c r="C86" s="193" t="str">
        <v>5.6 駆動装置</v>
      </c>
      <c r="D86" s="193" t="str">
        <v>5.6.4 ギアクランクの強度及び耐久性</v>
      </c>
      <c r="E86" s="193" t="str">
        <v>5.6.4.5 クランクアセンブリの疲労強度（繊維強化樹脂製クランクアーム）</v>
      </c>
      <c r="F86" s="193" t="str">
        <v>5.6.4 ギアクランクの強度及び耐久性  5.6.4.5 クランクアセンブリの疲労強度（繊維強化樹脂製クランクアーム）</v>
      </c>
      <c r="G86" s="193" t="str">
        <v>JIS D 9301 5.6.4 ギアクランクの強度及び耐久性  5.6.4.5 クランクアセンブリの疲労強度（繊維強化樹脂製クランクアーム）JIS D 9313-6:2026 4.6.1</v>
      </c>
      <c r="H86" s="194">
        <v>40500</v>
      </c>
      <c r="I86" s="194">
        <v>44550</v>
      </c>
      <c r="J86" s="193" t="str">
        <v>JIS D 9313-6:2026 4.6.1</v>
      </c>
      <c r="K86" s="193">
        <v>0</v>
      </c>
    </row>
    <row r="87" spans="2:11" s="113" customFormat="1" ht="26" customHeight="1" x14ac:dyDescent="0.2">
      <c r="B87" s="191">
        <v>131</v>
      </c>
      <c r="C87" s="193" t="str">
        <v>5.6 駆動装置</v>
      </c>
      <c r="D87" s="193" t="str">
        <v>5.6.4 ギアクランクの強度及び耐久性</v>
      </c>
      <c r="E87" s="193" t="str">
        <v>[JIS D 9304 4.6.4.2]クランクアームを上に30°傾斜させた状態での試験方法</v>
      </c>
      <c r="F87" s="193" t="str">
        <v>5.6.4 ギアクランクの強度及び耐久性  [JIS D 9304 4.6.4.2]クランクアームを上に30°傾斜させた状態での試験方法</v>
      </c>
      <c r="G87" s="193" t="str">
        <v>JIS D 9301 5.6.4 ギアクランクの強度及び耐久性  [JIS D 9304 4.6.4.2]クランクアームを上に30°傾斜させた状態での試験方法JIS D 9313-6:2026 4.6.2</v>
      </c>
      <c r="H87" s="194">
        <v>38000</v>
      </c>
      <c r="I87" s="194">
        <v>41800</v>
      </c>
      <c r="J87" s="193" t="str">
        <v>JIS D 9313-6:2026 4.6.2</v>
      </c>
      <c r="K87" s="193">
        <v>0</v>
      </c>
    </row>
    <row r="88" spans="2:11" s="113" customFormat="1" ht="26" customHeight="1" x14ac:dyDescent="0.2">
      <c r="B88" s="191">
        <v>132</v>
      </c>
      <c r="C88" s="193" t="str">
        <v>5.6 駆動装置</v>
      </c>
      <c r="D88" s="193" t="str">
        <v>5.6.4 ギアクランクの強度及び耐久性</v>
      </c>
      <c r="E88" s="193" t="str">
        <v>[JIS D 9304 4.6.4.2]クランクアームを上に30°傾斜させた状態での試験方法（繊維強化樹脂製クランクアーム）</v>
      </c>
      <c r="F88" s="193" t="str">
        <v>5.6.4 ギアクランクの強度及び耐久性  [JIS D 9304 4.6.4.2]クランクアームを上に30°傾斜させた状態での試験方法（繊維強化樹脂製クランクアーム）</v>
      </c>
      <c r="G88" s="193" t="str">
        <v>JIS D 9301 5.6.4 ギアクランクの強度及び耐久性  [JIS D 9304 4.6.4.2]クランクアームを上に30°傾斜させた状態での試験方法（繊維強化樹脂製クランクアーム）JIS D 9313-6:2026 4.6.2</v>
      </c>
      <c r="H88" s="194">
        <v>40500</v>
      </c>
      <c r="I88" s="194">
        <v>44550</v>
      </c>
      <c r="J88" s="193" t="str">
        <v>JIS D 9313-6:2026 4.6.2</v>
      </c>
      <c r="K88" s="193">
        <v>0</v>
      </c>
    </row>
    <row r="89" spans="2:11" s="113" customFormat="1" ht="26" customHeight="1" x14ac:dyDescent="0.2">
      <c r="B89" s="191">
        <v>134</v>
      </c>
      <c r="C89" s="193" t="str">
        <v>5.6 駆動装置</v>
      </c>
      <c r="D89" s="193" t="str">
        <v>5.6.5 ペダルの強度及び耐久性</v>
      </c>
      <c r="E89" s="193" t="str">
        <v>5.6.5.1 ペダルの強度</v>
      </c>
      <c r="F89" s="193" t="str">
        <v>5.6.5 ペダルの強度及び耐久性  5.6.5.1 ペダルの強度</v>
      </c>
      <c r="G89" s="193" t="str">
        <v>JIS D 9301 5.6.5 ペダルの強度及び耐久性  5.6.5.1 ペダルの強度JIS D 9313-6:2026 4.7.1</v>
      </c>
      <c r="H89" s="194">
        <v>9500</v>
      </c>
      <c r="I89" s="194">
        <v>10450</v>
      </c>
      <c r="J89" s="193" t="str">
        <v>JIS D 9313-6:2026 4.7.1</v>
      </c>
      <c r="K89" s="193" t="str">
        <v>片側での手数料</v>
      </c>
    </row>
    <row r="90" spans="2:11" s="113" customFormat="1" ht="26" customHeight="1" x14ac:dyDescent="0.2">
      <c r="B90" s="191">
        <v>135</v>
      </c>
      <c r="C90" s="193" t="str">
        <v>5.6 駆動装置</v>
      </c>
      <c r="D90" s="193" t="str">
        <v>5.6.5 ペダルの強度及び耐久性</v>
      </c>
      <c r="E90" s="193" t="str">
        <v>5.6.5.2 ペダル先端部の強度</v>
      </c>
      <c r="F90" s="193" t="str">
        <v>5.6.5 ペダルの強度及び耐久性  5.6.5.2 ペダル先端部の強度</v>
      </c>
      <c r="G90" s="193" t="str">
        <v>JIS D 9301 5.6.5 ペダルの強度及び耐久性  5.6.5.2 ペダル先端部の強度JIS D 9313-6:2026 4.7.2</v>
      </c>
      <c r="H90" s="194">
        <v>9500</v>
      </c>
      <c r="I90" s="194">
        <v>10450</v>
      </c>
      <c r="J90" s="193" t="str">
        <v>JIS D 9313-6:2026 4.7.2</v>
      </c>
      <c r="K90" s="193" t="str">
        <v>片側での手数料</v>
      </c>
    </row>
    <row r="91" spans="2:11" s="113" customFormat="1" ht="26" customHeight="1" x14ac:dyDescent="0.2">
      <c r="B91" s="191">
        <v>136</v>
      </c>
      <c r="C91" s="193" t="str">
        <v>5.6 駆動装置</v>
      </c>
      <c r="D91" s="193" t="str">
        <v>5.6.5 ペダルの強度及び耐久性</v>
      </c>
      <c r="E91" s="193" t="str">
        <v>5.6.5.3 ペダルの衝撃強度</v>
      </c>
      <c r="F91" s="193" t="str">
        <v>5.6.5 ペダルの強度及び耐久性  5.6.5.3 ペダルの衝撃強度</v>
      </c>
      <c r="G91" s="193" t="str">
        <v>JIS D 9301 5.6.5 ペダルの強度及び耐久性  5.6.5.3 ペダルの衝撃強度JIS D 9313-6:2026 4.8.1</v>
      </c>
      <c r="H91" s="194">
        <v>10000</v>
      </c>
      <c r="I91" s="194">
        <v>11000</v>
      </c>
      <c r="J91" s="193" t="str">
        <v>JIS D 9313-6:2026 4.8.1</v>
      </c>
      <c r="K91" s="193" t="str">
        <v>片側での手数料</v>
      </c>
    </row>
    <row r="92" spans="2:11" s="113" customFormat="1" ht="26" customHeight="1" x14ac:dyDescent="0.2">
      <c r="B92" s="191">
        <v>137</v>
      </c>
      <c r="C92" s="193" t="str">
        <v>5.6 駆動装置</v>
      </c>
      <c r="D92" s="193" t="str">
        <v>5.6.5 ペダルの強度及び耐久性</v>
      </c>
      <c r="E92" s="193" t="str">
        <v>5.6.5.4 ペダルの疲労強度</v>
      </c>
      <c r="F92" s="193" t="str">
        <v>5.6.5 ペダルの強度及び耐久性  5.6.5.4 ペダルの疲労強度</v>
      </c>
      <c r="G92" s="193" t="str">
        <v>JIS D 9301 5.6.5 ペダルの強度及び耐久性  5.6.5.4 ペダルの疲労強度JIS D 9313-:2026 4.9</v>
      </c>
      <c r="H92" s="194">
        <v>33500</v>
      </c>
      <c r="I92" s="194">
        <v>36850</v>
      </c>
      <c r="J92" s="193" t="str">
        <v>JIS D 9313-:2026 4.9</v>
      </c>
      <c r="K92" s="193" t="str">
        <v>片側でも両側でも同料金</v>
      </c>
    </row>
    <row r="93" spans="2:11" s="113" customFormat="1" ht="26" customHeight="1" x14ac:dyDescent="0.2">
      <c r="B93" s="191">
        <v>141</v>
      </c>
      <c r="C93" s="193" t="str">
        <v>5.6 駆動装置</v>
      </c>
      <c r="D93" s="193" t="str">
        <v>5.6.6 チェーン又は歯付きベルトの強度</v>
      </c>
      <c r="E93" s="193" t="str">
        <v>b) 歯付きベルト 1) 引張強度</v>
      </c>
      <c r="F93" s="193" t="str">
        <v>5.6.6 チェーン又は歯付きベルトの強度  b) 歯付きベルト 1) 引張強度</v>
      </c>
      <c r="G93" s="193" t="str">
        <v>JIS D 9301 5.6.6 チェーン又は歯付きベルトの強度  b) 歯付きベルト 1) 引張強度JIS D 9313-6:2026 4.10.1 a)</v>
      </c>
      <c r="H93" s="194">
        <v>13000</v>
      </c>
      <c r="I93" s="194">
        <v>14300.000000000002</v>
      </c>
      <c r="J93" s="193" t="str">
        <v>JIS D 9313-6:2026 4.10.1 a)</v>
      </c>
      <c r="K93" s="193" t="str">
        <v>プーリー持ち込みが必要</v>
      </c>
    </row>
    <row r="94" spans="2:11" s="113" customFormat="1" ht="26" customHeight="1" x14ac:dyDescent="0.2">
      <c r="B94" s="191">
        <v>142</v>
      </c>
      <c r="C94" s="193" t="str">
        <v>5.6 駆動装置</v>
      </c>
      <c r="D94" s="193" t="str">
        <v>5.6.6 チェーン又は歯付きベルトの強度</v>
      </c>
      <c r="E94" s="193" t="str">
        <v>b) 歯付きベルト 2) 耐油性</v>
      </c>
      <c r="F94" s="193" t="str">
        <v>5.6.6 チェーン又は歯付きベルトの強度  b) 歯付きベルト 2) 耐油性</v>
      </c>
      <c r="G94" s="193" t="str">
        <v>JIS D 9301 5.6.6 チェーン又は歯付きベルトの強度  b) 歯付きベルト 2) 耐油性JIS D 9313-6:2026 4.10.1 b)</v>
      </c>
      <c r="H94" s="194" t="str">
        <v>対応不可</v>
      </c>
      <c r="I94" s="194" t="str">
        <v>対応不可</v>
      </c>
      <c r="J94" s="193" t="str">
        <v>JIS D 9313-6:2026 4.10.1 b)</v>
      </c>
      <c r="K94" s="193">
        <v>0</v>
      </c>
    </row>
    <row r="95" spans="2:11" s="113" customFormat="1" ht="26" customHeight="1" x14ac:dyDescent="0.2">
      <c r="B95" s="191">
        <v>143</v>
      </c>
      <c r="C95" s="193" t="str">
        <v>5.6 駆動装置</v>
      </c>
      <c r="D95" s="193" t="str">
        <v>5.6.6 チェーン又は歯付きベルトの強度</v>
      </c>
      <c r="E95" s="193" t="str">
        <v>b) 歯付きベルト 3) 耐水性</v>
      </c>
      <c r="F95" s="193" t="str">
        <v>5.6.6 チェーン又は歯付きベルトの強度  b) 歯付きベルト 3) 耐水性</v>
      </c>
      <c r="G95" s="193" t="str">
        <v>JIS D 9301 5.6.6 チェーン又は歯付きベルトの強度  b) 歯付きベルト 3) 耐水性JIS D 9313-6:2026 4.10.1 c)</v>
      </c>
      <c r="H95" s="194">
        <v>14000</v>
      </c>
      <c r="I95" s="194">
        <v>15400.000000000002</v>
      </c>
      <c r="J95" s="193" t="str">
        <v>JIS D 9313-6:2026 4.10.1 c)</v>
      </c>
      <c r="K95" s="193" t="str">
        <v>プーリー持ち込みが必要</v>
      </c>
    </row>
    <row r="96" spans="2:11" s="113" customFormat="1" ht="26" customHeight="1" x14ac:dyDescent="0.2">
      <c r="B96" s="191">
        <v>144</v>
      </c>
      <c r="C96" s="193" t="str">
        <v>5.6 駆動装置</v>
      </c>
      <c r="D96" s="193" t="str">
        <v>5.6.6 チェーン又は歯付きベルトの強度</v>
      </c>
      <c r="E96" s="193" t="str">
        <v>b) 歯付きベルト 4) 耐温度性</v>
      </c>
      <c r="F96" s="193" t="str">
        <v>5.6.6 チェーン又は歯付きベルトの強度  b) 歯付きベルト 4) 耐温度性</v>
      </c>
      <c r="G96" s="193" t="str">
        <v>JIS D 9301 5.6.6 チェーン又は歯付きベルトの強度  b) 歯付きベルト 4) 耐温度性JIS D 9313-6:2026 4.10.2</v>
      </c>
      <c r="H96" s="194">
        <v>10000</v>
      </c>
      <c r="I96" s="194">
        <v>11000</v>
      </c>
      <c r="J96" s="193" t="str">
        <v>JIS D 9313-6:2026 4.10.2</v>
      </c>
      <c r="K96" s="193">
        <v>0</v>
      </c>
    </row>
    <row r="97" spans="2:11" s="113" customFormat="1" ht="26" customHeight="1" x14ac:dyDescent="0.2">
      <c r="B97" s="191">
        <v>145</v>
      </c>
      <c r="C97" s="193" t="str">
        <v>5.6 駆動装置</v>
      </c>
      <c r="D97" s="193" t="str">
        <v>5.6.6 チェーン又は歯付きベルトの強度</v>
      </c>
      <c r="E97" s="193" t="str">
        <v>b) 歯付きベルト 5) 連続駆動耐久性</v>
      </c>
      <c r="F97" s="193" t="str">
        <v>5.6.6 チェーン又は歯付きベルトの強度  b) 歯付きベルト 5) 連続駆動耐久性</v>
      </c>
      <c r="G97" s="193" t="str">
        <v>JIS D 9301 5.6.6 チェーン又は歯付きベルトの強度  b) 歯付きベルト 5) 連続駆動耐久性JIS D 9313-6:2026 4.10.3</v>
      </c>
      <c r="H97" s="194">
        <v>150000</v>
      </c>
      <c r="I97" s="194">
        <v>165000</v>
      </c>
      <c r="J97" s="193" t="str">
        <v>JIS D 9313-6:2026 4.10.3</v>
      </c>
      <c r="K97" s="193" t="str">
        <v>プーリー持ち込みが必要</v>
      </c>
    </row>
    <row r="98" spans="2:11" s="113" customFormat="1" ht="26" customHeight="1" x14ac:dyDescent="0.2">
      <c r="B98" s="191">
        <v>148</v>
      </c>
      <c r="C98" s="193" t="str">
        <v>5.7 座席装置</v>
      </c>
      <c r="D98" s="193" t="str">
        <v>5.7.3 サドル及びシートポストの強度及び耐久性</v>
      </c>
      <c r="E98" s="193" t="str">
        <v>5.7.3.1 サドルとシートポストとの固定強度</v>
      </c>
      <c r="F98" s="193" t="str">
        <v>5.7.3 サドル及びシートポストの強度及び耐久性  5.7.3.1 サドルとシートポストとの固定強度</v>
      </c>
      <c r="G98" s="193" t="str">
        <v>JIS D 9301 5.7.3 サドル及びシートポストの強度及び耐久性  5.7.3.1 サドルとシートポストとの固定強度JIS D 9313-7:2026 4.2</v>
      </c>
      <c r="H98" s="194">
        <v>9500</v>
      </c>
      <c r="I98" s="194">
        <v>10450</v>
      </c>
      <c r="J98" s="193" t="str">
        <v>JIS D 9313-7:2026 4.2</v>
      </c>
      <c r="K98" s="193" t="str">
        <v>下方及び側方両方での手数料</v>
      </c>
    </row>
    <row r="99" spans="2:11" s="113" customFormat="1" ht="26" customHeight="1" x14ac:dyDescent="0.2">
      <c r="B99" s="191">
        <v>149</v>
      </c>
      <c r="C99" s="193" t="str">
        <v>5.7 座席装置</v>
      </c>
      <c r="D99" s="193" t="str">
        <v>5.7.3 サドル及びシートポストの強度及び耐久性</v>
      </c>
      <c r="E99" s="193" t="str">
        <v>5.7.3.2.1 サドルの静的強度</v>
      </c>
      <c r="F99" s="193" t="str">
        <v>5.7.3 サドル及びシートポストの強度及び耐久性  5.7.3.2.1 サドルの静的強度</v>
      </c>
      <c r="G99" s="193" t="str">
        <v>JIS D 9301 5.7.3 サドル及びシートポストの強度及び耐久性  5.7.3.2.1 サドルの静的強度JIS D 9313-7:2026 4.3.1</v>
      </c>
      <c r="H99" s="194">
        <v>9500</v>
      </c>
      <c r="I99" s="194">
        <v>10450</v>
      </c>
      <c r="J99" s="193" t="str">
        <v>JIS D 9313-7:2026 4.3.1</v>
      </c>
      <c r="K99" s="193" t="str">
        <v>前端部及び後端部両方での手数料</v>
      </c>
    </row>
    <row r="100" spans="2:11" s="113" customFormat="1" ht="26" customHeight="1" x14ac:dyDescent="0.2">
      <c r="B100" s="191">
        <v>150</v>
      </c>
      <c r="C100" s="193" t="str">
        <v>5.7 座席装置</v>
      </c>
      <c r="D100" s="193" t="str">
        <v>5.7.3 サドル及びシートポストの強度及び耐久性</v>
      </c>
      <c r="E100" s="193" t="str">
        <v>5.7.3.2.2 繊維強化樹脂製サドルレールの静的強度</v>
      </c>
      <c r="F100" s="193" t="str">
        <v>5.7.3 サドル及びシートポストの強度及び耐久性  5.7.3.2.2 繊維強化樹脂製サドルレールの静的強度</v>
      </c>
      <c r="G100" s="193" t="str">
        <v>JIS D 9301 5.7.3 サドル及びシートポストの強度及び耐久性  5.7.3.2.2 繊維強化樹脂製サドルレールの静的強度JIS D 9313-7:2026 4.3.2</v>
      </c>
      <c r="H100" s="194">
        <v>9500</v>
      </c>
      <c r="I100" s="194">
        <v>10450</v>
      </c>
      <c r="J100" s="193" t="str">
        <v>JIS D 9313-7:2026 4.3.2</v>
      </c>
      <c r="K100" s="193">
        <v>0</v>
      </c>
    </row>
    <row r="101" spans="2:11" s="113" customFormat="1" ht="26" customHeight="1" x14ac:dyDescent="0.2">
      <c r="B101" s="191">
        <v>151</v>
      </c>
      <c r="C101" s="193" t="str">
        <v>5.7 座席装置</v>
      </c>
      <c r="D101" s="193" t="str">
        <v>5.7.3 サドル及びシートポストの強度及び耐久性</v>
      </c>
      <c r="E101" s="193" t="str">
        <v>5.7.3.3 サドル及びシートポストの疲労強度</v>
      </c>
      <c r="F101" s="193" t="str">
        <v>5.7.3 サドル及びシートポストの強度及び耐久性  5.7.3.3 サドル及びシートポストの疲労強度</v>
      </c>
      <c r="G101" s="193" t="str">
        <v>JIS D 9301 5.7.3 サドル及びシートポストの強度及び耐久性  5.7.3.3 サドル及びシートポストの疲労強度JIS D 9313-7:2026 4.4</v>
      </c>
      <c r="H101" s="194">
        <v>47000</v>
      </c>
      <c r="I101" s="194">
        <v>51700.000000000007</v>
      </c>
      <c r="J101" s="193" t="str">
        <v>JIS D 9313-7:2026 4.4</v>
      </c>
      <c r="K101" s="193">
        <v>0</v>
      </c>
    </row>
    <row r="102" spans="2:11" s="113" customFormat="1" ht="26" customHeight="1" x14ac:dyDescent="0.2">
      <c r="B102" s="191">
        <v>152</v>
      </c>
      <c r="C102" s="193" t="str">
        <v>5.7 座席装置</v>
      </c>
      <c r="D102" s="193" t="str">
        <v>5.7.3 サドル及びシートポストの強度及び耐久性</v>
      </c>
      <c r="E102" s="193" t="str">
        <v>5.7.3.4.2 シートポストの疲労強度 第1段階</v>
      </c>
      <c r="F102" s="193" t="str">
        <v>5.7.3 サドル及びシートポストの強度及び耐久性  5.7.3.4.2 シートポストの疲労強度 第1段階</v>
      </c>
      <c r="G102" s="193" t="str">
        <v>JIS D 9301 5.7.3 サドル及びシートポストの強度及び耐久性  5.7.3.4.2 シートポストの疲労強度 第1段階JIS D 9313-7:2026 4.5.2</v>
      </c>
      <c r="H102" s="194">
        <v>35500</v>
      </c>
      <c r="I102" s="194">
        <v>39050</v>
      </c>
      <c r="J102" s="193" t="str">
        <v>JIS D 9313-7:2026 4.5.2</v>
      </c>
      <c r="K102" s="193">
        <v>0</v>
      </c>
    </row>
    <row r="103" spans="2:11" s="113" customFormat="1" ht="26" customHeight="1" x14ac:dyDescent="0.2">
      <c r="B103" s="191">
        <v>153</v>
      </c>
      <c r="C103" s="193" t="str">
        <v>5.7 座席装置</v>
      </c>
      <c r="D103" s="193" t="str">
        <v>5.7.3 サドル及びシートポストの強度及び耐久性</v>
      </c>
      <c r="E103" s="193" t="str">
        <v>5.7.3.4.2 シートポストの疲労強度 第1段階（繊維強化樹脂製シートポスト）</v>
      </c>
      <c r="F103" s="193" t="str">
        <v>5.7.3 サドル及びシートポストの強度及び耐久性  5.7.3.4.2 シートポストの疲労強度 第1段階（繊維強化樹脂製シートポスト）</v>
      </c>
      <c r="G103" s="193" t="str">
        <v>JIS D 9301 5.7.3 サドル及びシートポストの強度及び耐久性  5.7.3.4.2 シートポストの疲労強度 第1段階（繊維強化樹脂製シートポスト）JIS D 9313-7:2026 4.5.2</v>
      </c>
      <c r="H103" s="194">
        <v>38500</v>
      </c>
      <c r="I103" s="194">
        <v>42350</v>
      </c>
      <c r="J103" s="193" t="str">
        <v>JIS D 9313-7:2026 4.5.2</v>
      </c>
      <c r="K103" s="193">
        <v>0</v>
      </c>
    </row>
    <row r="104" spans="2:11" s="113" customFormat="1" ht="26" customHeight="1" x14ac:dyDescent="0.2">
      <c r="B104" s="191">
        <v>154</v>
      </c>
      <c r="C104" s="193" t="str">
        <v>5.7 座席装置</v>
      </c>
      <c r="D104" s="193" t="str">
        <v>5.7.3 サドル及びシートポストの強度及び耐久性</v>
      </c>
      <c r="E104" s="193" t="str">
        <v>5.7.3.4.3  第2段階（曲げ試験）</v>
      </c>
      <c r="F104" s="193" t="str">
        <v>5.7.3 サドル及びシートポストの強度及び耐久性  5.7.3.4.3  第2段階（曲げ試験）</v>
      </c>
      <c r="G104" s="193" t="str">
        <v>JIS D 9301 5.7.3 サドル及びシートポストの強度及び耐久性  5.7.3.4.3  第2段階（曲げ試験）JIS D 9313-7:2026 4.5.3</v>
      </c>
      <c r="H104" s="194">
        <v>13000</v>
      </c>
      <c r="I104" s="194">
        <v>14300.000000000002</v>
      </c>
      <c r="J104" s="193" t="str">
        <v>JIS D 9313-7:2026 4.5.3</v>
      </c>
      <c r="K104" s="193">
        <v>0</v>
      </c>
    </row>
    <row r="105" spans="2:11" s="113" customFormat="1" ht="26" customHeight="1" x14ac:dyDescent="0.2">
      <c r="B105" s="191">
        <v>155</v>
      </c>
      <c r="C105" s="193" t="str">
        <v>5.7 座席装置</v>
      </c>
      <c r="D105" s="193" t="str">
        <v>5.7.3 サドル及びシートポストの強度及び耐久性</v>
      </c>
      <c r="E105" s="193" t="str">
        <v>5.7.3.4.3  サスペンションシートポストの静荷重試験</v>
      </c>
      <c r="F105" s="193" t="str">
        <v>5.7.3 サドル及びシートポストの強度及び耐久性  5.7.3.4.3  サスペンションシートポストの静荷重試験</v>
      </c>
      <c r="G105" s="193" t="str">
        <v>JIS D 9301 5.7.3 サドル及びシートポストの強度及び耐久性  5.7.3.4.3  サスペンションシートポストの静荷重試験JIS D 9313-7:2026 4.5.4</v>
      </c>
      <c r="H105" s="194">
        <v>13000</v>
      </c>
      <c r="I105" s="194">
        <v>14300.000000000002</v>
      </c>
      <c r="J105" s="193" t="str">
        <v>JIS D 9313-7:2026 4.5.4</v>
      </c>
      <c r="K105" s="193">
        <v>0</v>
      </c>
    </row>
    <row r="106" spans="2:11" s="113" customFormat="1" ht="26" customHeight="1" x14ac:dyDescent="0.2">
      <c r="B106" s="191">
        <v>159</v>
      </c>
      <c r="C106" s="193" t="str">
        <v>5.8 保護装置</v>
      </c>
      <c r="D106" s="193" t="str">
        <v>5.8.3 前泥よけ</v>
      </c>
      <c r="E106" s="193" t="str">
        <v>接線方向の試験</v>
      </c>
      <c r="F106" s="193" t="str">
        <v>5.8.3 前泥よけ  接線方向の試験</v>
      </c>
      <c r="G106" s="193" t="str">
        <v>JIS D 9301 5.8.3 前泥よけ  接線方向の試験JIS D 9313-1:2026 4.6.1.1</v>
      </c>
      <c r="H106" s="194">
        <v>7000</v>
      </c>
      <c r="I106" s="194">
        <v>7700.0000000000009</v>
      </c>
      <c r="J106" s="193" t="str">
        <v>JIS D 9313-1:2026 4.6.1.1</v>
      </c>
      <c r="K106" s="193">
        <v>0</v>
      </c>
    </row>
    <row r="107" spans="2:11" s="113" customFormat="1" ht="26" customHeight="1" x14ac:dyDescent="0.2">
      <c r="B107" s="191">
        <v>160</v>
      </c>
      <c r="C107" s="193" t="str">
        <v>5.8 保護装置</v>
      </c>
      <c r="D107" s="193" t="str">
        <v>5.8.3 前泥よけ</v>
      </c>
      <c r="E107" s="193" t="str">
        <v>前泥よけステーの衝撃試験</v>
      </c>
      <c r="F107" s="193" t="str">
        <v>5.8.3 前泥よけ  前泥よけステーの衝撃試験</v>
      </c>
      <c r="G107" s="193" t="str">
        <v>JIS D 9301 5.8.3 前泥よけ  前泥よけステーの衝撃試験JIS D 9313-1:2026 4.6.1.2</v>
      </c>
      <c r="H107" s="194">
        <v>10000</v>
      </c>
      <c r="I107" s="194">
        <v>11000</v>
      </c>
      <c r="J107" s="193" t="str">
        <v>JIS D 9313-1:2026 4.6.1.2</v>
      </c>
      <c r="K107" s="193">
        <v>0</v>
      </c>
    </row>
    <row r="108" spans="2:11" s="113" customFormat="1" ht="26" customHeight="1" x14ac:dyDescent="0.2">
      <c r="B108" s="191">
        <v>161</v>
      </c>
      <c r="C108" s="193" t="str">
        <v>5.8 保護装置</v>
      </c>
      <c r="D108" s="193" t="str">
        <v>5.8.3 前泥よけ</v>
      </c>
      <c r="E108" s="193" t="str">
        <v>ステーなし前泥よけ及び車輪の回転妨害確認試験</v>
      </c>
      <c r="F108" s="193" t="str">
        <v>5.8.3 前泥よけ  ステーなし前泥よけ及び車輪の回転妨害確認試験</v>
      </c>
      <c r="G108" s="193" t="str">
        <v>JIS D 9301 5.8.3 前泥よけ  ステーなし前泥よけ及び車輪の回転妨害確認試験JIS D 9313-1:2026 4.6.2</v>
      </c>
      <c r="H108" s="194">
        <v>7000</v>
      </c>
      <c r="I108" s="194">
        <v>7700.0000000000009</v>
      </c>
      <c r="J108" s="193" t="str">
        <v>JIS D 9313-1:2026 4.6.2</v>
      </c>
      <c r="K108" s="193">
        <v>0</v>
      </c>
    </row>
    <row r="109" spans="2:11" s="113" customFormat="1" ht="26" customHeight="1" x14ac:dyDescent="0.2">
      <c r="B109" s="191">
        <v>174</v>
      </c>
      <c r="C109" s="193" t="str">
        <v>5.10 積載装置</v>
      </c>
      <c r="D109" s="193" t="str">
        <v>5.10.2 リアキャリヤ及びフレームの取付け強度</v>
      </c>
      <c r="E109" s="193" t="str">
        <v>側方</v>
      </c>
      <c r="F109" s="193" t="str">
        <v>5.10.2 リアキャリヤ及びフレームの取付け強度  側方</v>
      </c>
      <c r="G109" s="193" t="str">
        <v>JIS D 9301 5.10.2 リアキャリヤ及びフレームの取付け強度  側方JIS D 9313-1:2026 4.10</v>
      </c>
      <c r="H109" s="194">
        <v>9500</v>
      </c>
      <c r="I109" s="194">
        <v>10450</v>
      </c>
      <c r="J109" s="193" t="str">
        <v>JIS D 9313-1:2026 4.10</v>
      </c>
      <c r="K109" s="193">
        <v>0</v>
      </c>
    </row>
    <row r="110" spans="2:11" s="113" customFormat="1" ht="26" customHeight="1" x14ac:dyDescent="0.2">
      <c r="B110" s="191">
        <v>196</v>
      </c>
      <c r="C110" s="193" t="str">
        <v>5.14 完成車の路上試験</v>
      </c>
      <c r="D110" s="193" t="str">
        <v>5.14 完成車の路上試験</v>
      </c>
      <c r="E110" s="193">
        <v>0</v>
      </c>
      <c r="F110" s="193" t="str">
        <v xml:space="preserve">5.14 完成車の路上試験  </v>
      </c>
      <c r="G110" s="193" t="str">
        <v>JIS D 9301 5.14 完成車の路上試験  JIS D 9313-1:2026 4.7</v>
      </c>
      <c r="H110" s="194">
        <v>10000</v>
      </c>
      <c r="I110" s="194">
        <v>11000</v>
      </c>
      <c r="J110" s="193" t="str">
        <v>JIS D 9313-1:2026 4.7</v>
      </c>
      <c r="K110" s="193">
        <v>0</v>
      </c>
    </row>
    <row r="111" spans="2:11" s="113" customFormat="1" ht="26" customHeight="1" x14ac:dyDescent="0.2">
      <c r="B111" s="191">
        <v>302</v>
      </c>
      <c r="C111" s="193" t="str">
        <v>その他の自転車試験</v>
      </c>
      <c r="D111" s="193" t="str">
        <v>耐久性</v>
      </c>
      <c r="E111" s="193" t="str">
        <v>ダブルドラム試験</v>
      </c>
      <c r="F111" s="193" t="str">
        <v>耐久性  ダブルドラム試験</v>
      </c>
      <c r="G111" s="193" t="str">
        <v>耐久性  ダブルドラム試験JIS D 9313-1:2026 附属書A</v>
      </c>
      <c r="H111" s="194">
        <v>45500</v>
      </c>
      <c r="I111" s="194">
        <v>50050.000000000007</v>
      </c>
      <c r="J111" s="193" t="str">
        <v>JIS D 9313-1:2026 附属書A</v>
      </c>
      <c r="K111" s="193" t="str">
        <v>ドラム回転7万回または6時間あたりの手数料</v>
      </c>
    </row>
    <row r="112" spans="2:11" s="113" customFormat="1" ht="26" customHeight="1" x14ac:dyDescent="0.2">
      <c r="B112" s="191">
        <v>336</v>
      </c>
      <c r="C112" s="193" t="str">
        <v>その他の自転車試験</v>
      </c>
      <c r="D112" s="193" t="str">
        <v>車輪</v>
      </c>
      <c r="E112" s="193" t="str">
        <v>車輪台上走行試験（または車輪の疲労試験）</v>
      </c>
      <c r="F112" s="193" t="str">
        <v>車輪  車輪台上走行試験（または車輪の疲労試験）</v>
      </c>
      <c r="G112" s="193" t="str">
        <v>車輪  車輪台上走行試験（または車輪の疲労試験）JIS D 9313-5:2026 附属書A</v>
      </c>
      <c r="H112" s="194">
        <v>32000</v>
      </c>
      <c r="I112" s="194">
        <v>35200</v>
      </c>
      <c r="J112" s="193" t="str">
        <v>JIS D 9313-5:2026 附属書A</v>
      </c>
      <c r="K112" s="193" t="str">
        <v>基礎料金(500kmまで)またはJIS D 9313-5 附属書Aの場合は規定回数</v>
      </c>
    </row>
    <row r="113" spans="2:11" s="113" customFormat="1" ht="26" customHeight="1" x14ac:dyDescent="0.2">
      <c r="B113" s="191"/>
      <c r="C113" s="193"/>
      <c r="D113" s="193"/>
      <c r="E113" s="193"/>
      <c r="F113" s="193"/>
      <c r="G113" s="193"/>
      <c r="H113" s="194"/>
      <c r="I113" s="194"/>
      <c r="J113" s="193"/>
      <c r="K113" s="193"/>
    </row>
    <row r="114" spans="2:11" s="113" customFormat="1" ht="26" customHeight="1" x14ac:dyDescent="0.2">
      <c r="B114" s="191"/>
      <c r="C114" s="193"/>
      <c r="D114" s="193"/>
      <c r="E114" s="193"/>
      <c r="F114" s="193"/>
      <c r="G114" s="193"/>
      <c r="H114" s="194"/>
      <c r="I114" s="194"/>
      <c r="J114" s="193"/>
      <c r="K114" s="193"/>
    </row>
    <row r="115" spans="2:11" s="113" customFormat="1" ht="26" customHeight="1" x14ac:dyDescent="0.2">
      <c r="B115" s="191"/>
      <c r="C115" s="193"/>
      <c r="D115" s="193"/>
      <c r="E115" s="193"/>
      <c r="F115" s="193"/>
      <c r="G115" s="193"/>
      <c r="H115" s="194"/>
      <c r="I115" s="194"/>
      <c r="J115" s="193"/>
      <c r="K115" s="193"/>
    </row>
    <row r="116" spans="2:11" s="113" customFormat="1" ht="26" customHeight="1" x14ac:dyDescent="0.2">
      <c r="B116" s="191"/>
      <c r="C116" s="193"/>
      <c r="D116" s="193"/>
      <c r="E116" s="193"/>
      <c r="F116" s="193"/>
      <c r="G116" s="193"/>
      <c r="H116" s="194"/>
      <c r="I116" s="194"/>
      <c r="J116" s="193"/>
      <c r="K116" s="193"/>
    </row>
    <row r="117" spans="2:11" s="113" customFormat="1" ht="26" customHeight="1" x14ac:dyDescent="0.2">
      <c r="B117" s="191"/>
      <c r="C117" s="193"/>
      <c r="D117" s="193"/>
      <c r="E117" s="193"/>
      <c r="F117" s="193"/>
      <c r="G117" s="193"/>
      <c r="H117" s="194"/>
      <c r="I117" s="194"/>
      <c r="J117" s="193"/>
      <c r="K117" s="193"/>
    </row>
    <row r="118" spans="2:11" s="113" customFormat="1" ht="26" customHeight="1" x14ac:dyDescent="0.2">
      <c r="B118" s="191"/>
      <c r="C118" s="193"/>
      <c r="D118" s="193"/>
      <c r="E118" s="193"/>
      <c r="F118" s="193"/>
      <c r="G118" s="193"/>
      <c r="H118" s="194"/>
      <c r="I118" s="194"/>
      <c r="J118" s="193"/>
      <c r="K118" s="193"/>
    </row>
    <row r="119" spans="2:11" s="113" customFormat="1" ht="26" customHeight="1" x14ac:dyDescent="0.2">
      <c r="B119" s="191"/>
      <c r="C119" s="193"/>
      <c r="D119" s="193"/>
      <c r="E119" s="193"/>
      <c r="F119" s="193"/>
      <c r="G119" s="193"/>
      <c r="H119" s="194"/>
      <c r="I119" s="194"/>
      <c r="J119" s="193"/>
      <c r="K119" s="193"/>
    </row>
    <row r="120" spans="2:11" s="113" customFormat="1" ht="26" customHeight="1" x14ac:dyDescent="0.2">
      <c r="B120" s="191"/>
      <c r="C120" s="193"/>
      <c r="D120" s="193"/>
      <c r="E120" s="193"/>
      <c r="F120" s="193"/>
      <c r="G120" s="193"/>
      <c r="H120" s="194"/>
      <c r="I120" s="194"/>
      <c r="J120" s="193"/>
      <c r="K120" s="193"/>
    </row>
    <row r="121" spans="2:11" s="113" customFormat="1" ht="26" customHeight="1" x14ac:dyDescent="0.2">
      <c r="B121" s="191"/>
      <c r="C121" s="193"/>
      <c r="D121" s="193"/>
      <c r="E121" s="193"/>
      <c r="F121" s="193"/>
      <c r="G121" s="193"/>
      <c r="H121" s="194"/>
      <c r="I121" s="194"/>
      <c r="J121" s="193"/>
      <c r="K121" s="193"/>
    </row>
    <row r="122" spans="2:11" s="113" customFormat="1" ht="26" customHeight="1" x14ac:dyDescent="0.2">
      <c r="B122" s="191"/>
      <c r="C122" s="193"/>
      <c r="D122" s="193"/>
      <c r="E122" s="193"/>
      <c r="F122" s="193"/>
      <c r="G122" s="193"/>
      <c r="H122" s="194"/>
      <c r="I122" s="194"/>
      <c r="J122" s="193"/>
      <c r="K122" s="193"/>
    </row>
    <row r="123" spans="2:11" s="113" customFormat="1" ht="26" customHeight="1" x14ac:dyDescent="0.2">
      <c r="B123" s="191"/>
      <c r="C123" s="193"/>
      <c r="D123" s="193"/>
      <c r="E123" s="193"/>
      <c r="F123" s="193"/>
      <c r="G123" s="193"/>
      <c r="H123" s="194"/>
      <c r="I123" s="194"/>
      <c r="J123" s="193"/>
      <c r="K123" s="193"/>
    </row>
    <row r="124" spans="2:11" s="113" customFormat="1" ht="26" customHeight="1" x14ac:dyDescent="0.2">
      <c r="B124" s="191"/>
      <c r="C124" s="193"/>
      <c r="D124" s="193"/>
      <c r="E124" s="193"/>
      <c r="F124" s="193"/>
      <c r="G124" s="193"/>
      <c r="H124" s="194"/>
      <c r="I124" s="194"/>
      <c r="J124" s="193"/>
      <c r="K124" s="193"/>
    </row>
    <row r="125" spans="2:11" s="113" customFormat="1" ht="26" customHeight="1" x14ac:dyDescent="0.2">
      <c r="B125" s="191"/>
      <c r="C125" s="193"/>
      <c r="D125" s="193"/>
      <c r="E125" s="193"/>
      <c r="F125" s="193"/>
      <c r="G125" s="193"/>
      <c r="H125" s="194"/>
      <c r="I125" s="194"/>
      <c r="J125" s="193"/>
      <c r="K125" s="193"/>
    </row>
    <row r="126" spans="2:11" s="113" customFormat="1" ht="26" customHeight="1" x14ac:dyDescent="0.2">
      <c r="B126" s="191"/>
      <c r="C126" s="193"/>
      <c r="D126" s="193"/>
      <c r="E126" s="193"/>
      <c r="F126" s="193"/>
      <c r="G126" s="193"/>
      <c r="H126" s="194"/>
      <c r="I126" s="194"/>
      <c r="J126" s="193"/>
      <c r="K126" s="193"/>
    </row>
    <row r="127" spans="2:11" s="113" customFormat="1" ht="26" customHeight="1" x14ac:dyDescent="0.2">
      <c r="B127" s="191"/>
      <c r="C127" s="193"/>
      <c r="D127" s="193"/>
      <c r="E127" s="193"/>
      <c r="F127" s="193"/>
      <c r="G127" s="193"/>
      <c r="H127" s="194"/>
      <c r="I127" s="194"/>
      <c r="J127" s="193"/>
      <c r="K127" s="193"/>
    </row>
    <row r="128" spans="2:11" s="113" customFormat="1" ht="26" customHeight="1" x14ac:dyDescent="0.2">
      <c r="B128" s="191"/>
      <c r="C128" s="193"/>
      <c r="D128" s="193"/>
      <c r="E128" s="193"/>
      <c r="F128" s="193"/>
      <c r="G128" s="193"/>
      <c r="H128" s="194"/>
      <c r="I128" s="194"/>
      <c r="J128" s="193"/>
      <c r="K128" s="193"/>
    </row>
    <row r="129" spans="2:11" s="113" customFormat="1" ht="26" customHeight="1" x14ac:dyDescent="0.2">
      <c r="B129" s="191"/>
      <c r="C129" s="193"/>
      <c r="D129" s="193"/>
      <c r="E129" s="193"/>
      <c r="F129" s="193"/>
      <c r="G129" s="193"/>
      <c r="H129" s="194"/>
      <c r="I129" s="194"/>
      <c r="J129" s="193"/>
      <c r="K129" s="193"/>
    </row>
    <row r="130" spans="2:11" s="113" customFormat="1" ht="26" customHeight="1" x14ac:dyDescent="0.2">
      <c r="B130" s="191"/>
      <c r="C130" s="193"/>
      <c r="D130" s="193"/>
      <c r="E130" s="193"/>
      <c r="F130" s="193"/>
      <c r="G130" s="193"/>
      <c r="H130" s="194"/>
      <c r="I130" s="194"/>
      <c r="J130" s="193"/>
      <c r="K130" s="193"/>
    </row>
    <row r="131" spans="2:11" s="113" customFormat="1" ht="26" customHeight="1" x14ac:dyDescent="0.2">
      <c r="B131" s="191"/>
      <c r="C131" s="193"/>
      <c r="D131" s="193"/>
      <c r="E131" s="193"/>
      <c r="F131" s="193"/>
      <c r="G131" s="193"/>
      <c r="H131" s="194"/>
      <c r="I131" s="194"/>
      <c r="J131" s="193"/>
      <c r="K131" s="193"/>
    </row>
    <row r="132" spans="2:11" s="113" customFormat="1" ht="26" customHeight="1" x14ac:dyDescent="0.2">
      <c r="B132" s="191"/>
      <c r="C132" s="193"/>
      <c r="D132" s="193"/>
      <c r="E132" s="193"/>
      <c r="F132" s="193"/>
      <c r="G132" s="193"/>
      <c r="H132" s="194"/>
      <c r="I132" s="194"/>
      <c r="J132" s="193"/>
      <c r="K132" s="193"/>
    </row>
    <row r="133" spans="2:11" s="113" customFormat="1" ht="26" customHeight="1" x14ac:dyDescent="0.2">
      <c r="B133" s="191"/>
      <c r="C133" s="193"/>
      <c r="D133" s="193"/>
      <c r="E133" s="193"/>
      <c r="F133" s="193"/>
      <c r="G133" s="193"/>
      <c r="H133" s="194"/>
      <c r="I133" s="194"/>
      <c r="J133" s="193"/>
      <c r="K133" s="193"/>
    </row>
    <row r="134" spans="2:11" s="113" customFormat="1" ht="26" customHeight="1" x14ac:dyDescent="0.2">
      <c r="B134" s="191"/>
      <c r="C134" s="193"/>
      <c r="D134" s="193"/>
      <c r="E134" s="193"/>
      <c r="F134" s="193"/>
      <c r="G134" s="193"/>
      <c r="H134" s="194"/>
      <c r="I134" s="194"/>
      <c r="J134" s="193"/>
      <c r="K134" s="193"/>
    </row>
    <row r="135" spans="2:11" s="113" customFormat="1" ht="26" customHeight="1" x14ac:dyDescent="0.2">
      <c r="B135" s="191"/>
      <c r="C135" s="193"/>
      <c r="D135" s="193"/>
      <c r="E135" s="193"/>
      <c r="F135" s="193"/>
      <c r="G135" s="193"/>
      <c r="H135" s="194"/>
      <c r="I135" s="194"/>
      <c r="J135" s="193"/>
      <c r="K135" s="193"/>
    </row>
    <row r="136" spans="2:11" s="113" customFormat="1" ht="26" customHeight="1" x14ac:dyDescent="0.2">
      <c r="B136" s="191"/>
      <c r="C136" s="193"/>
      <c r="D136" s="193"/>
      <c r="E136" s="193"/>
      <c r="F136" s="193"/>
      <c r="G136" s="193"/>
      <c r="H136" s="194"/>
      <c r="I136" s="194"/>
      <c r="J136" s="193"/>
      <c r="K136" s="193"/>
    </row>
    <row r="137" spans="2:11" s="113" customFormat="1" ht="26" customHeight="1" x14ac:dyDescent="0.2">
      <c r="B137" s="191"/>
      <c r="C137" s="193"/>
      <c r="D137" s="193"/>
      <c r="E137" s="193"/>
      <c r="F137" s="193"/>
      <c r="G137" s="193"/>
      <c r="H137" s="194"/>
      <c r="I137" s="194"/>
      <c r="J137" s="193"/>
      <c r="K137" s="193"/>
    </row>
    <row r="138" spans="2:11" s="113" customFormat="1" ht="26" customHeight="1" x14ac:dyDescent="0.2">
      <c r="B138" s="191"/>
      <c r="C138" s="193"/>
      <c r="D138" s="193"/>
      <c r="E138" s="193"/>
      <c r="F138" s="193"/>
      <c r="G138" s="193"/>
      <c r="H138" s="194"/>
      <c r="I138" s="194"/>
      <c r="J138" s="193"/>
      <c r="K138" s="193"/>
    </row>
    <row r="139" spans="2:11" s="113" customFormat="1" ht="26" customHeight="1" x14ac:dyDescent="0.2">
      <c r="B139" s="191"/>
      <c r="C139" s="193"/>
      <c r="D139" s="193"/>
      <c r="E139" s="193"/>
      <c r="F139" s="193"/>
      <c r="G139" s="193"/>
      <c r="H139" s="194"/>
      <c r="I139" s="194"/>
      <c r="J139" s="193"/>
      <c r="K139" s="193"/>
    </row>
    <row r="140" spans="2:11" s="113" customFormat="1" ht="26" customHeight="1" x14ac:dyDescent="0.2">
      <c r="B140" s="191"/>
      <c r="C140" s="193"/>
      <c r="D140" s="193"/>
      <c r="E140" s="193"/>
      <c r="F140" s="193"/>
      <c r="G140" s="193"/>
      <c r="H140" s="194"/>
      <c r="I140" s="194"/>
      <c r="J140" s="193"/>
      <c r="K140" s="193"/>
    </row>
    <row r="141" spans="2:11" s="113" customFormat="1" ht="26" customHeight="1" x14ac:dyDescent="0.2">
      <c r="B141" s="191"/>
      <c r="C141" s="193"/>
      <c r="D141" s="193"/>
      <c r="E141" s="193"/>
      <c r="F141" s="193"/>
      <c r="G141" s="193"/>
      <c r="H141" s="194"/>
      <c r="I141" s="194"/>
      <c r="J141" s="193"/>
      <c r="K141" s="193"/>
    </row>
    <row r="142" spans="2:11" s="113" customFormat="1" ht="26" customHeight="1" x14ac:dyDescent="0.2">
      <c r="B142" s="191"/>
      <c r="C142" s="193"/>
      <c r="D142" s="193"/>
      <c r="E142" s="193"/>
      <c r="F142" s="193"/>
      <c r="G142" s="193"/>
      <c r="H142" s="194"/>
      <c r="I142" s="194"/>
      <c r="J142" s="193"/>
      <c r="K142" s="193"/>
    </row>
    <row r="143" spans="2:11" s="113" customFormat="1" ht="26" customHeight="1" x14ac:dyDescent="0.2">
      <c r="B143" s="191"/>
      <c r="C143" s="193"/>
      <c r="D143" s="193"/>
      <c r="E143" s="193"/>
      <c r="F143" s="193"/>
      <c r="G143" s="193"/>
      <c r="H143" s="194"/>
      <c r="I143" s="194"/>
      <c r="J143" s="193"/>
      <c r="K143" s="193"/>
    </row>
    <row r="144" spans="2:11" s="113" customFormat="1" ht="26" customHeight="1" x14ac:dyDescent="0.2">
      <c r="B144" s="191"/>
      <c r="C144" s="193"/>
      <c r="D144" s="193"/>
      <c r="E144" s="193"/>
      <c r="F144" s="193"/>
      <c r="G144" s="193"/>
      <c r="H144" s="194"/>
      <c r="I144" s="194"/>
      <c r="J144" s="193"/>
      <c r="K144" s="193"/>
    </row>
    <row r="145" spans="2:11" s="113" customFormat="1" ht="26" customHeight="1" x14ac:dyDescent="0.2">
      <c r="B145" s="191"/>
      <c r="C145" s="193"/>
      <c r="D145" s="193"/>
      <c r="E145" s="193"/>
      <c r="F145" s="193"/>
      <c r="G145" s="193"/>
      <c r="H145" s="194"/>
      <c r="I145" s="194"/>
      <c r="J145" s="193"/>
      <c r="K145" s="193"/>
    </row>
    <row r="146" spans="2:11" s="113" customFormat="1" ht="26" customHeight="1" x14ac:dyDescent="0.2">
      <c r="B146" s="191"/>
      <c r="C146" s="193"/>
      <c r="D146" s="193"/>
      <c r="E146" s="193"/>
      <c r="F146" s="193"/>
      <c r="G146" s="193"/>
      <c r="H146" s="194"/>
      <c r="I146" s="194"/>
      <c r="J146" s="193"/>
      <c r="K146" s="193"/>
    </row>
    <row r="147" spans="2:11" s="113" customFormat="1" ht="26" customHeight="1" x14ac:dyDescent="0.2">
      <c r="B147" s="191"/>
      <c r="C147" s="193"/>
      <c r="D147" s="193"/>
      <c r="E147" s="193"/>
      <c r="F147" s="193"/>
      <c r="G147" s="193"/>
      <c r="H147" s="194"/>
      <c r="I147" s="194"/>
      <c r="J147" s="193"/>
      <c r="K147" s="193"/>
    </row>
    <row r="148" spans="2:11" s="113" customFormat="1" ht="26" customHeight="1" x14ac:dyDescent="0.2">
      <c r="B148" s="191"/>
      <c r="C148" s="193"/>
      <c r="D148" s="193"/>
      <c r="E148" s="193"/>
      <c r="F148" s="193"/>
      <c r="G148" s="193"/>
      <c r="H148" s="194"/>
      <c r="I148" s="194"/>
      <c r="J148" s="193"/>
      <c r="K148" s="193"/>
    </row>
    <row r="149" spans="2:11" s="113" customFormat="1" ht="26" customHeight="1" x14ac:dyDescent="0.2">
      <c r="B149" s="191"/>
      <c r="C149" s="193"/>
      <c r="D149" s="193"/>
      <c r="E149" s="193"/>
      <c r="F149" s="193"/>
      <c r="G149" s="193"/>
      <c r="H149" s="194"/>
      <c r="I149" s="194"/>
      <c r="J149" s="193"/>
      <c r="K149" s="193"/>
    </row>
    <row r="150" spans="2:11" s="113" customFormat="1" ht="26" customHeight="1" x14ac:dyDescent="0.2">
      <c r="B150" s="191"/>
      <c r="C150" s="193"/>
      <c r="D150" s="193"/>
      <c r="E150" s="193"/>
      <c r="F150" s="193"/>
      <c r="G150" s="193"/>
      <c r="H150" s="194"/>
      <c r="I150" s="194"/>
      <c r="J150" s="193"/>
      <c r="K150" s="193"/>
    </row>
    <row r="151" spans="2:11" s="113" customFormat="1" ht="26" customHeight="1" x14ac:dyDescent="0.2">
      <c r="B151" s="191"/>
      <c r="C151" s="193"/>
      <c r="D151" s="193"/>
      <c r="E151" s="193"/>
      <c r="F151" s="193"/>
      <c r="G151" s="193"/>
      <c r="H151" s="194"/>
      <c r="I151" s="194"/>
      <c r="J151" s="193"/>
      <c r="K151" s="193"/>
    </row>
    <row r="152" spans="2:11" s="113" customFormat="1" ht="26" customHeight="1" x14ac:dyDescent="0.2">
      <c r="B152" s="191"/>
      <c r="C152" s="193"/>
      <c r="D152" s="193"/>
      <c r="E152" s="193"/>
      <c r="F152" s="193"/>
      <c r="G152" s="193"/>
      <c r="H152" s="194"/>
      <c r="I152" s="194"/>
      <c r="J152" s="193"/>
      <c r="K152" s="193"/>
    </row>
    <row r="153" spans="2:11" s="113" customFormat="1" ht="26" customHeight="1" x14ac:dyDescent="0.2">
      <c r="B153" s="191"/>
      <c r="C153" s="193"/>
      <c r="D153" s="193"/>
      <c r="E153" s="193"/>
      <c r="F153" s="193"/>
      <c r="G153" s="193"/>
      <c r="H153" s="194"/>
      <c r="I153" s="194"/>
      <c r="J153" s="193"/>
      <c r="K153" s="193"/>
    </row>
    <row r="154" spans="2:11" s="113" customFormat="1" ht="26" customHeight="1" x14ac:dyDescent="0.2">
      <c r="B154" s="191"/>
      <c r="C154" s="193"/>
      <c r="D154" s="193"/>
      <c r="E154" s="193"/>
      <c r="F154" s="193"/>
      <c r="G154" s="193"/>
      <c r="H154" s="194"/>
      <c r="I154" s="194"/>
      <c r="J154" s="193"/>
      <c r="K154" s="193"/>
    </row>
    <row r="155" spans="2:11" s="113" customFormat="1" ht="26" customHeight="1" x14ac:dyDescent="0.2">
      <c r="B155" s="191"/>
      <c r="C155" s="193"/>
      <c r="D155" s="193"/>
      <c r="E155" s="193"/>
      <c r="F155" s="193"/>
      <c r="G155" s="193"/>
      <c r="H155" s="194"/>
      <c r="I155" s="194"/>
      <c r="J155" s="193"/>
      <c r="K155" s="193"/>
    </row>
    <row r="156" spans="2:11" s="113" customFormat="1" ht="26" customHeight="1" x14ac:dyDescent="0.2">
      <c r="B156" s="191"/>
      <c r="C156" s="193"/>
      <c r="D156" s="193"/>
      <c r="E156" s="193"/>
      <c r="F156" s="193"/>
      <c r="G156" s="193"/>
      <c r="H156" s="194"/>
      <c r="I156" s="194"/>
      <c r="J156" s="193"/>
      <c r="K156" s="193"/>
    </row>
    <row r="157" spans="2:11" s="113" customFormat="1" ht="26" customHeight="1" x14ac:dyDescent="0.2">
      <c r="B157" s="191"/>
      <c r="C157" s="193"/>
      <c r="D157" s="193"/>
      <c r="E157" s="193"/>
      <c r="F157" s="193"/>
      <c r="G157" s="193"/>
      <c r="H157" s="194"/>
      <c r="I157" s="194"/>
      <c r="J157" s="193"/>
      <c r="K157" s="193"/>
    </row>
    <row r="158" spans="2:11" s="113" customFormat="1" ht="26" customHeight="1" x14ac:dyDescent="0.2">
      <c r="B158" s="191"/>
      <c r="C158" s="193"/>
      <c r="D158" s="193"/>
      <c r="E158" s="193"/>
      <c r="F158" s="193"/>
      <c r="G158" s="193"/>
      <c r="H158" s="194"/>
      <c r="I158" s="194"/>
      <c r="J158" s="193"/>
      <c r="K158" s="193"/>
    </row>
    <row r="159" spans="2:11" s="113" customFormat="1" ht="26" customHeight="1" x14ac:dyDescent="0.2">
      <c r="B159" s="191"/>
      <c r="C159" s="193"/>
      <c r="D159" s="193"/>
      <c r="E159" s="193"/>
      <c r="F159" s="193"/>
      <c r="G159" s="193"/>
      <c r="H159" s="194"/>
      <c r="I159" s="194"/>
      <c r="J159" s="193"/>
      <c r="K159" s="193"/>
    </row>
    <row r="160" spans="2:11" s="113" customFormat="1" ht="26" customHeight="1" x14ac:dyDescent="0.2">
      <c r="B160" s="191"/>
      <c r="C160" s="193"/>
      <c r="D160" s="193"/>
      <c r="E160" s="193"/>
      <c r="F160" s="193"/>
      <c r="G160" s="193"/>
      <c r="H160" s="194"/>
      <c r="I160" s="194"/>
      <c r="J160" s="193"/>
      <c r="K160" s="193"/>
    </row>
    <row r="161" spans="2:11" s="113" customFormat="1" ht="26" customHeight="1" x14ac:dyDescent="0.2">
      <c r="B161" s="191"/>
      <c r="C161" s="193"/>
      <c r="D161" s="193"/>
      <c r="E161" s="193"/>
      <c r="F161" s="193"/>
      <c r="G161" s="193"/>
      <c r="H161" s="194"/>
      <c r="I161" s="194"/>
      <c r="J161" s="193"/>
      <c r="K161" s="193"/>
    </row>
    <row r="162" spans="2:11" s="113" customFormat="1" ht="26" customHeight="1" x14ac:dyDescent="0.2">
      <c r="B162" s="191"/>
      <c r="C162" s="193"/>
      <c r="D162" s="193"/>
      <c r="E162" s="193"/>
      <c r="F162" s="193"/>
      <c r="G162" s="193"/>
      <c r="H162" s="194"/>
      <c r="I162" s="194"/>
      <c r="J162" s="193"/>
      <c r="K162" s="193"/>
    </row>
    <row r="163" spans="2:11" s="113" customFormat="1" ht="26" customHeight="1" x14ac:dyDescent="0.2">
      <c r="B163" s="191"/>
      <c r="C163" s="193"/>
      <c r="D163" s="193"/>
      <c r="E163" s="193"/>
      <c r="F163" s="193"/>
      <c r="G163" s="193"/>
      <c r="H163" s="194"/>
      <c r="I163" s="194"/>
      <c r="J163" s="193"/>
      <c r="K163" s="193"/>
    </row>
    <row r="164" spans="2:11" s="113" customFormat="1" ht="26" customHeight="1" x14ac:dyDescent="0.2">
      <c r="B164" s="191"/>
      <c r="C164" s="193"/>
      <c r="D164" s="193"/>
      <c r="E164" s="193"/>
      <c r="F164" s="193"/>
      <c r="G164" s="193"/>
      <c r="H164" s="194"/>
      <c r="I164" s="194"/>
      <c r="J164" s="193"/>
      <c r="K164" s="193"/>
    </row>
    <row r="165" spans="2:11" s="113" customFormat="1" ht="26" customHeight="1" x14ac:dyDescent="0.2">
      <c r="B165" s="191"/>
      <c r="C165" s="193"/>
      <c r="D165" s="193"/>
      <c r="E165" s="193"/>
      <c r="F165" s="193"/>
      <c r="G165" s="193"/>
      <c r="H165" s="194"/>
      <c r="I165" s="194"/>
      <c r="J165" s="193"/>
      <c r="K165" s="193"/>
    </row>
    <row r="166" spans="2:11" s="113" customFormat="1" ht="26" customHeight="1" x14ac:dyDescent="0.2">
      <c r="B166" s="191"/>
      <c r="C166" s="193"/>
      <c r="D166" s="193"/>
      <c r="E166" s="193"/>
      <c r="F166" s="193"/>
      <c r="G166" s="193"/>
      <c r="H166" s="194"/>
      <c r="I166" s="194"/>
      <c r="J166" s="193"/>
      <c r="K166" s="193"/>
    </row>
    <row r="167" spans="2:11" s="113" customFormat="1" ht="26" customHeight="1" x14ac:dyDescent="0.2">
      <c r="B167" s="191"/>
      <c r="C167" s="193"/>
      <c r="D167" s="193"/>
      <c r="E167" s="193"/>
      <c r="F167" s="193"/>
      <c r="G167" s="193"/>
      <c r="H167" s="194"/>
      <c r="I167" s="194"/>
      <c r="J167" s="193"/>
      <c r="K167" s="193"/>
    </row>
    <row r="168" spans="2:11" s="113" customFormat="1" ht="26" customHeight="1" x14ac:dyDescent="0.2">
      <c r="B168" s="191"/>
      <c r="C168" s="193"/>
      <c r="D168" s="193"/>
      <c r="E168" s="193"/>
      <c r="F168" s="193"/>
      <c r="G168" s="193"/>
      <c r="H168" s="194"/>
      <c r="I168" s="194"/>
      <c r="J168" s="193"/>
      <c r="K168" s="193"/>
    </row>
    <row r="169" spans="2:11" s="113" customFormat="1" ht="26" customHeight="1" x14ac:dyDescent="0.2">
      <c r="B169" s="191"/>
      <c r="C169" s="193"/>
      <c r="D169" s="193"/>
      <c r="E169" s="193"/>
      <c r="F169" s="193"/>
      <c r="G169" s="193"/>
      <c r="H169" s="194"/>
      <c r="I169" s="194"/>
      <c r="J169" s="193"/>
      <c r="K169" s="193"/>
    </row>
    <row r="170" spans="2:11" s="113" customFormat="1" ht="26" customHeight="1" x14ac:dyDescent="0.2">
      <c r="B170" s="191"/>
      <c r="C170" s="193"/>
      <c r="D170" s="193"/>
      <c r="E170" s="193"/>
      <c r="F170" s="193"/>
      <c r="G170" s="193"/>
      <c r="H170" s="194"/>
      <c r="I170" s="194"/>
      <c r="J170" s="193"/>
      <c r="K170" s="193"/>
    </row>
    <row r="171" spans="2:11" s="113" customFormat="1" ht="26" customHeight="1" x14ac:dyDescent="0.2">
      <c r="B171" s="191"/>
      <c r="C171" s="193"/>
      <c r="D171" s="193"/>
      <c r="E171" s="193"/>
      <c r="F171" s="193"/>
      <c r="G171" s="193"/>
      <c r="H171" s="194"/>
      <c r="I171" s="194"/>
      <c r="J171" s="193"/>
      <c r="K171" s="193"/>
    </row>
    <row r="172" spans="2:11" s="113" customFormat="1" ht="26" customHeight="1" x14ac:dyDescent="0.2">
      <c r="B172" s="191"/>
      <c r="C172" s="193"/>
      <c r="D172" s="193"/>
      <c r="E172" s="193"/>
      <c r="F172" s="193"/>
      <c r="G172" s="193"/>
      <c r="H172" s="194"/>
      <c r="I172" s="194"/>
      <c r="J172" s="193"/>
      <c r="K172" s="193"/>
    </row>
    <row r="173" spans="2:11" s="113" customFormat="1" ht="26" customHeight="1" x14ac:dyDescent="0.2">
      <c r="B173" s="191"/>
      <c r="C173" s="193"/>
      <c r="D173" s="193"/>
      <c r="E173" s="193"/>
      <c r="F173" s="193"/>
      <c r="G173" s="193"/>
      <c r="H173" s="194"/>
      <c r="I173" s="194"/>
      <c r="J173" s="193"/>
      <c r="K173" s="193"/>
    </row>
    <row r="174" spans="2:11" s="113" customFormat="1" ht="26" customHeight="1" x14ac:dyDescent="0.2">
      <c r="B174" s="191"/>
      <c r="C174" s="193"/>
      <c r="D174" s="193"/>
      <c r="E174" s="193"/>
      <c r="F174" s="193"/>
      <c r="G174" s="193"/>
      <c r="H174" s="194"/>
      <c r="I174" s="194"/>
      <c r="J174" s="193"/>
      <c r="K174" s="193"/>
    </row>
    <row r="175" spans="2:11" s="113" customFormat="1" ht="26" customHeight="1" x14ac:dyDescent="0.2">
      <c r="B175" s="191"/>
      <c r="C175" s="193"/>
      <c r="D175" s="193"/>
      <c r="E175" s="193"/>
      <c r="F175" s="193"/>
      <c r="G175" s="193"/>
      <c r="H175" s="194"/>
      <c r="I175" s="194"/>
      <c r="J175" s="193"/>
      <c r="K175" s="193"/>
    </row>
    <row r="176" spans="2:11" s="113" customFormat="1" ht="26" customHeight="1" x14ac:dyDescent="0.2">
      <c r="B176" s="191"/>
      <c r="C176" s="193"/>
      <c r="D176" s="193"/>
      <c r="E176" s="193"/>
      <c r="F176" s="193"/>
      <c r="G176" s="193"/>
      <c r="H176" s="194"/>
      <c r="I176" s="194"/>
      <c r="J176" s="193"/>
      <c r="K176" s="193"/>
    </row>
    <row r="177" spans="2:11" s="113" customFormat="1" ht="26" customHeight="1" x14ac:dyDescent="0.2">
      <c r="B177" s="191"/>
      <c r="C177" s="193"/>
      <c r="D177" s="193"/>
      <c r="E177" s="193"/>
      <c r="F177" s="193"/>
      <c r="G177" s="193"/>
      <c r="H177" s="194"/>
      <c r="I177" s="194"/>
      <c r="J177" s="193"/>
      <c r="K177" s="193"/>
    </row>
    <row r="178" spans="2:11" s="113" customFormat="1" ht="26" customHeight="1" x14ac:dyDescent="0.2">
      <c r="B178" s="191"/>
      <c r="C178" s="193"/>
      <c r="D178" s="193"/>
      <c r="E178" s="193"/>
      <c r="F178" s="193"/>
      <c r="G178" s="193"/>
      <c r="H178" s="194"/>
      <c r="I178" s="194"/>
      <c r="J178" s="193"/>
      <c r="K178" s="193"/>
    </row>
    <row r="179" spans="2:11" s="113" customFormat="1" ht="26" customHeight="1" x14ac:dyDescent="0.2">
      <c r="B179" s="191"/>
      <c r="C179" s="193"/>
      <c r="D179" s="193"/>
      <c r="E179" s="193"/>
      <c r="F179" s="193"/>
      <c r="G179" s="193"/>
      <c r="H179" s="194"/>
      <c r="I179" s="194"/>
      <c r="J179" s="193"/>
      <c r="K179" s="193"/>
    </row>
    <row r="180" spans="2:11" s="113" customFormat="1" ht="26" customHeight="1" x14ac:dyDescent="0.2">
      <c r="B180" s="191"/>
      <c r="C180" s="193"/>
      <c r="D180" s="193"/>
      <c r="E180" s="193"/>
      <c r="F180" s="193"/>
      <c r="G180" s="193"/>
      <c r="H180" s="194"/>
      <c r="I180" s="194"/>
      <c r="J180" s="193"/>
      <c r="K180" s="193"/>
    </row>
    <row r="181" spans="2:11" s="113" customFormat="1" ht="26" customHeight="1" x14ac:dyDescent="0.2">
      <c r="B181" s="191"/>
      <c r="C181" s="193"/>
      <c r="D181" s="193"/>
      <c r="E181" s="193"/>
      <c r="F181" s="193"/>
      <c r="G181" s="193"/>
      <c r="H181" s="194"/>
      <c r="I181" s="194"/>
      <c r="J181" s="193"/>
      <c r="K181" s="193"/>
    </row>
    <row r="182" spans="2:11" s="113" customFormat="1" ht="26" customHeight="1" x14ac:dyDescent="0.2">
      <c r="B182" s="191"/>
      <c r="C182" s="193"/>
      <c r="D182" s="193"/>
      <c r="E182" s="193"/>
      <c r="F182" s="193"/>
      <c r="G182" s="193"/>
      <c r="H182" s="194"/>
      <c r="I182" s="194"/>
      <c r="J182" s="193"/>
      <c r="K182" s="193"/>
    </row>
    <row r="183" spans="2:11" s="113" customFormat="1" ht="26" customHeight="1" x14ac:dyDescent="0.2">
      <c r="B183" s="191"/>
      <c r="C183" s="193"/>
      <c r="D183" s="193"/>
      <c r="E183" s="193"/>
      <c r="F183" s="193"/>
      <c r="G183" s="193"/>
      <c r="H183" s="194"/>
      <c r="I183" s="194"/>
      <c r="J183" s="193"/>
      <c r="K183" s="193"/>
    </row>
    <row r="184" spans="2:11" s="113" customFormat="1" ht="26" customHeight="1" x14ac:dyDescent="0.2">
      <c r="B184" s="191"/>
      <c r="C184" s="193"/>
      <c r="D184" s="193"/>
      <c r="E184" s="193"/>
      <c r="F184" s="193"/>
      <c r="G184" s="193"/>
      <c r="H184" s="194"/>
      <c r="I184" s="194"/>
      <c r="J184" s="193"/>
      <c r="K184" s="193"/>
    </row>
    <row r="185" spans="2:11" s="113" customFormat="1" ht="26" customHeight="1" x14ac:dyDescent="0.2">
      <c r="B185" s="191"/>
      <c r="C185" s="193"/>
      <c r="D185" s="193"/>
      <c r="E185" s="193"/>
      <c r="F185" s="193"/>
      <c r="G185" s="193"/>
      <c r="H185" s="194"/>
      <c r="I185" s="194"/>
      <c r="J185" s="193"/>
      <c r="K185" s="193"/>
    </row>
    <row r="186" spans="2:11" s="113" customFormat="1" ht="26" customHeight="1" x14ac:dyDescent="0.2">
      <c r="B186" s="191"/>
      <c r="C186" s="193"/>
      <c r="D186" s="193"/>
      <c r="E186" s="193"/>
      <c r="F186" s="193"/>
      <c r="G186" s="193"/>
      <c r="H186" s="194"/>
      <c r="I186" s="194"/>
      <c r="J186" s="193"/>
      <c r="K186" s="193"/>
    </row>
    <row r="187" spans="2:11" s="113" customFormat="1" ht="26" customHeight="1" x14ac:dyDescent="0.2">
      <c r="B187" s="191"/>
      <c r="C187" s="193"/>
      <c r="D187" s="193"/>
      <c r="E187" s="193"/>
      <c r="F187" s="193"/>
      <c r="G187" s="193"/>
      <c r="H187" s="194"/>
      <c r="I187" s="194"/>
      <c r="J187" s="193"/>
      <c r="K187" s="193"/>
    </row>
    <row r="188" spans="2:11" s="113" customFormat="1" ht="26" customHeight="1" x14ac:dyDescent="0.2">
      <c r="B188" s="191"/>
      <c r="C188" s="193"/>
      <c r="D188" s="193"/>
      <c r="E188" s="193"/>
      <c r="F188" s="193"/>
      <c r="G188" s="193"/>
      <c r="H188" s="194"/>
      <c r="I188" s="194"/>
      <c r="J188" s="193"/>
      <c r="K188" s="193"/>
    </row>
    <row r="189" spans="2:11" s="113" customFormat="1" ht="26" customHeight="1" x14ac:dyDescent="0.2">
      <c r="B189" s="191"/>
      <c r="C189" s="193"/>
      <c r="D189" s="193"/>
      <c r="E189" s="193"/>
      <c r="F189" s="193"/>
      <c r="G189" s="193"/>
      <c r="H189" s="194"/>
      <c r="I189" s="194"/>
      <c r="J189" s="193"/>
      <c r="K189" s="193"/>
    </row>
    <row r="190" spans="2:11" s="113" customFormat="1" ht="26" customHeight="1" x14ac:dyDescent="0.2">
      <c r="B190" s="191"/>
      <c r="C190" s="193"/>
      <c r="D190" s="193"/>
      <c r="E190" s="193"/>
      <c r="F190" s="193"/>
      <c r="G190" s="193"/>
      <c r="H190" s="194"/>
      <c r="I190" s="194"/>
      <c r="J190" s="193"/>
      <c r="K190" s="193"/>
    </row>
    <row r="191" spans="2:11" s="113" customFormat="1" ht="26" customHeight="1" x14ac:dyDescent="0.2">
      <c r="B191" s="191"/>
      <c r="C191" s="193"/>
      <c r="D191" s="193"/>
      <c r="E191" s="193"/>
      <c r="F191" s="193"/>
      <c r="G191" s="193"/>
      <c r="H191" s="194"/>
      <c r="I191" s="194"/>
      <c r="J191" s="193"/>
      <c r="K191" s="193"/>
    </row>
    <row r="192" spans="2:11" s="113" customFormat="1" ht="26" customHeight="1" x14ac:dyDescent="0.2">
      <c r="B192" s="191"/>
      <c r="C192" s="193"/>
      <c r="D192" s="193"/>
      <c r="E192" s="193"/>
      <c r="F192" s="193"/>
      <c r="G192" s="193"/>
      <c r="H192" s="194"/>
      <c r="I192" s="194"/>
      <c r="J192" s="193"/>
      <c r="K192" s="193"/>
    </row>
    <row r="193" spans="2:11" s="113" customFormat="1" ht="26" customHeight="1" x14ac:dyDescent="0.2">
      <c r="B193" s="191"/>
      <c r="C193" s="193"/>
      <c r="D193" s="193"/>
      <c r="E193" s="193"/>
      <c r="F193" s="193"/>
      <c r="G193" s="193"/>
      <c r="H193" s="194"/>
      <c r="I193" s="194"/>
      <c r="J193" s="193"/>
      <c r="K193" s="193"/>
    </row>
    <row r="194" spans="2:11" s="113" customFormat="1" ht="26" customHeight="1" x14ac:dyDescent="0.2">
      <c r="B194" s="191"/>
      <c r="C194" s="193"/>
      <c r="D194" s="193"/>
      <c r="E194" s="193"/>
      <c r="F194" s="193"/>
      <c r="G194" s="193"/>
      <c r="H194" s="194"/>
      <c r="I194" s="194"/>
      <c r="J194" s="193"/>
      <c r="K194" s="193"/>
    </row>
    <row r="195" spans="2:11" s="113" customFormat="1" ht="26" customHeight="1" x14ac:dyDescent="0.2">
      <c r="B195" s="191"/>
      <c r="C195" s="193"/>
      <c r="D195" s="193"/>
      <c r="E195" s="193"/>
      <c r="F195" s="193"/>
      <c r="G195" s="193"/>
      <c r="H195" s="194"/>
      <c r="I195" s="194"/>
      <c r="J195" s="193"/>
      <c r="K195" s="193"/>
    </row>
    <row r="196" spans="2:11" s="113" customFormat="1" ht="26" customHeight="1" x14ac:dyDescent="0.2">
      <c r="B196" s="191"/>
      <c r="C196" s="193"/>
      <c r="D196" s="193"/>
      <c r="E196" s="193"/>
      <c r="F196" s="193"/>
      <c r="G196" s="193"/>
      <c r="H196" s="194"/>
      <c r="I196" s="194"/>
      <c r="J196" s="193"/>
      <c r="K196" s="193"/>
    </row>
    <row r="197" spans="2:11" s="113" customFormat="1" ht="26" customHeight="1" x14ac:dyDescent="0.2">
      <c r="B197" s="191"/>
      <c r="C197" s="193"/>
      <c r="D197" s="193"/>
      <c r="E197" s="193"/>
      <c r="F197" s="193"/>
      <c r="G197" s="193"/>
      <c r="H197" s="194"/>
      <c r="I197" s="194"/>
      <c r="J197" s="193"/>
      <c r="K197" s="193"/>
    </row>
    <row r="198" spans="2:11" s="113" customFormat="1" ht="26" customHeight="1" x14ac:dyDescent="0.2">
      <c r="B198" s="191"/>
      <c r="C198" s="193"/>
      <c r="D198" s="193"/>
      <c r="E198" s="193"/>
      <c r="F198" s="193"/>
      <c r="G198" s="193"/>
      <c r="H198" s="194"/>
      <c r="I198" s="194"/>
      <c r="J198" s="193"/>
      <c r="K198" s="193"/>
    </row>
    <row r="199" spans="2:11" s="113" customFormat="1" ht="26" customHeight="1" x14ac:dyDescent="0.2">
      <c r="B199" s="191"/>
      <c r="C199" s="193"/>
      <c r="D199" s="193"/>
      <c r="E199" s="193"/>
      <c r="F199" s="193"/>
      <c r="G199" s="193"/>
      <c r="H199" s="194"/>
      <c r="I199" s="194"/>
      <c r="J199" s="193"/>
      <c r="K199" s="193"/>
    </row>
    <row r="200" spans="2:11" s="113" customFormat="1" ht="26" customHeight="1" x14ac:dyDescent="0.2">
      <c r="B200" s="191"/>
      <c r="C200" s="193"/>
      <c r="D200" s="193"/>
      <c r="E200" s="193"/>
      <c r="F200" s="193"/>
      <c r="G200" s="193"/>
      <c r="H200" s="194"/>
      <c r="I200" s="194"/>
      <c r="J200" s="193"/>
      <c r="K200" s="193"/>
    </row>
    <row r="201" spans="2:11" s="113" customFormat="1" ht="26" customHeight="1" x14ac:dyDescent="0.2">
      <c r="B201" s="191"/>
      <c r="C201" s="193"/>
      <c r="D201" s="193"/>
      <c r="E201" s="193"/>
      <c r="F201" s="193"/>
      <c r="G201" s="193"/>
      <c r="H201" s="194"/>
      <c r="I201" s="194"/>
      <c r="J201" s="193"/>
      <c r="K201" s="193"/>
    </row>
    <row r="202" spans="2:11" s="113" customFormat="1" ht="26" customHeight="1" x14ac:dyDescent="0.2">
      <c r="B202" s="191"/>
      <c r="C202" s="193"/>
      <c r="D202" s="193"/>
      <c r="E202" s="193"/>
      <c r="F202" s="193"/>
      <c r="G202" s="193"/>
      <c r="H202" s="194"/>
      <c r="I202" s="194"/>
      <c r="J202" s="193"/>
      <c r="K202" s="193"/>
    </row>
    <row r="203" spans="2:11" s="113" customFormat="1" ht="26" customHeight="1" x14ac:dyDescent="0.2">
      <c r="B203" s="191"/>
      <c r="C203" s="193"/>
      <c r="D203" s="193"/>
      <c r="E203" s="193"/>
      <c r="F203" s="193"/>
      <c r="G203" s="193"/>
      <c r="H203" s="194"/>
      <c r="I203" s="194"/>
      <c r="J203" s="193"/>
      <c r="K203" s="193"/>
    </row>
    <row r="204" spans="2:11" s="113" customFormat="1" ht="26" customHeight="1" x14ac:dyDescent="0.2">
      <c r="B204" s="191"/>
      <c r="C204" s="193"/>
      <c r="D204" s="193"/>
      <c r="E204" s="193"/>
      <c r="F204" s="193"/>
      <c r="G204" s="193"/>
      <c r="H204" s="194"/>
      <c r="I204" s="194"/>
      <c r="J204" s="193"/>
      <c r="K204" s="193"/>
    </row>
    <row r="205" spans="2:11" s="113" customFormat="1" ht="26" customHeight="1" x14ac:dyDescent="0.2">
      <c r="B205" s="191"/>
      <c r="C205" s="193"/>
      <c r="D205" s="193"/>
      <c r="E205" s="193"/>
      <c r="F205" s="193"/>
      <c r="G205" s="193"/>
      <c r="H205" s="194"/>
      <c r="I205" s="194"/>
      <c r="J205" s="193"/>
      <c r="K205" s="193"/>
    </row>
    <row r="206" spans="2:11" s="113" customFormat="1" ht="26" customHeight="1" x14ac:dyDescent="0.2">
      <c r="B206" s="191"/>
      <c r="C206" s="193"/>
      <c r="D206" s="193"/>
      <c r="E206" s="193"/>
      <c r="F206" s="193"/>
      <c r="G206" s="193"/>
      <c r="H206" s="194"/>
      <c r="I206" s="194"/>
      <c r="J206" s="193"/>
      <c r="K206" s="193"/>
    </row>
    <row r="207" spans="2:11" s="113" customFormat="1" ht="26" customHeight="1" x14ac:dyDescent="0.2">
      <c r="B207" s="191"/>
      <c r="C207" s="193"/>
      <c r="D207" s="193"/>
      <c r="E207" s="193"/>
      <c r="F207" s="193"/>
      <c r="G207" s="193"/>
      <c r="H207" s="194"/>
      <c r="I207" s="194"/>
      <c r="J207" s="193"/>
      <c r="K207" s="193"/>
    </row>
    <row r="208" spans="2:11" s="113" customFormat="1" ht="26" customHeight="1" x14ac:dyDescent="0.2">
      <c r="B208" s="191"/>
      <c r="C208" s="193"/>
      <c r="D208" s="193"/>
      <c r="E208" s="193"/>
      <c r="F208" s="193"/>
      <c r="G208" s="193"/>
      <c r="H208" s="194"/>
      <c r="I208" s="194"/>
      <c r="J208" s="193"/>
      <c r="K208" s="193"/>
    </row>
    <row r="209" spans="2:11" s="113" customFormat="1" ht="26" customHeight="1" x14ac:dyDescent="0.2">
      <c r="B209" s="191"/>
      <c r="C209" s="193"/>
      <c r="D209" s="193"/>
      <c r="E209" s="193"/>
      <c r="F209" s="193"/>
      <c r="G209" s="193"/>
      <c r="H209" s="194"/>
      <c r="I209" s="194"/>
      <c r="J209" s="193"/>
      <c r="K209" s="193"/>
    </row>
    <row r="210" spans="2:11" s="113" customFormat="1" ht="26" customHeight="1" x14ac:dyDescent="0.2">
      <c r="B210" s="191"/>
      <c r="C210" s="193"/>
      <c r="D210" s="193"/>
      <c r="E210" s="193"/>
      <c r="F210" s="193"/>
      <c r="G210" s="193"/>
      <c r="H210" s="194"/>
      <c r="I210" s="194"/>
      <c r="J210" s="193"/>
      <c r="K210" s="193"/>
    </row>
    <row r="211" spans="2:11" s="113" customFormat="1" ht="26" customHeight="1" x14ac:dyDescent="0.2">
      <c r="B211" s="191"/>
      <c r="C211" s="193"/>
      <c r="D211" s="193"/>
      <c r="E211" s="193"/>
      <c r="F211" s="193"/>
      <c r="G211" s="193"/>
      <c r="H211" s="194"/>
      <c r="I211" s="194"/>
      <c r="J211" s="193"/>
      <c r="K211" s="193"/>
    </row>
    <row r="212" spans="2:11" s="113" customFormat="1" ht="26" customHeight="1" x14ac:dyDescent="0.2">
      <c r="B212" s="191"/>
      <c r="C212" s="193"/>
      <c r="D212" s="193"/>
      <c r="E212" s="193"/>
      <c r="F212" s="193"/>
      <c r="G212" s="193"/>
      <c r="H212" s="194"/>
      <c r="I212" s="194"/>
      <c r="J212" s="193"/>
      <c r="K212" s="193"/>
    </row>
    <row r="213" spans="2:11" s="113" customFormat="1" ht="26" customHeight="1" x14ac:dyDescent="0.2">
      <c r="B213" s="191"/>
      <c r="C213" s="193"/>
      <c r="D213" s="193"/>
      <c r="E213" s="193"/>
      <c r="F213" s="193"/>
      <c r="G213" s="193"/>
      <c r="H213" s="194"/>
      <c r="I213" s="194"/>
      <c r="J213" s="193"/>
      <c r="K213" s="193"/>
    </row>
    <row r="214" spans="2:11" s="113" customFormat="1" ht="26" customHeight="1" x14ac:dyDescent="0.2">
      <c r="B214" s="191"/>
      <c r="C214" s="193"/>
      <c r="D214" s="193"/>
      <c r="E214" s="193"/>
      <c r="F214" s="193"/>
      <c r="G214" s="193"/>
      <c r="H214" s="194"/>
      <c r="I214" s="194"/>
      <c r="J214" s="193"/>
      <c r="K214" s="193"/>
    </row>
    <row r="215" spans="2:11" s="113" customFormat="1" ht="26" customHeight="1" x14ac:dyDescent="0.2">
      <c r="B215" s="191"/>
      <c r="C215" s="193"/>
      <c r="D215" s="193"/>
      <c r="E215" s="193"/>
      <c r="F215" s="193"/>
      <c r="G215" s="193"/>
      <c r="H215" s="194"/>
      <c r="I215" s="194"/>
      <c r="J215" s="193"/>
      <c r="K215" s="193"/>
    </row>
    <row r="216" spans="2:11" s="113" customFormat="1" ht="26" customHeight="1" x14ac:dyDescent="0.2">
      <c r="B216" s="191"/>
      <c r="C216" s="193"/>
      <c r="D216" s="193"/>
      <c r="E216" s="193"/>
      <c r="F216" s="193"/>
      <c r="G216" s="193"/>
      <c r="H216" s="194"/>
      <c r="I216" s="194"/>
      <c r="J216" s="193"/>
      <c r="K216" s="193"/>
    </row>
    <row r="217" spans="2:11" s="113" customFormat="1" ht="26" customHeight="1" x14ac:dyDescent="0.2">
      <c r="B217" s="191"/>
      <c r="C217" s="193"/>
      <c r="D217" s="193"/>
      <c r="E217" s="193"/>
      <c r="F217" s="193"/>
      <c r="G217" s="193"/>
      <c r="H217" s="194"/>
      <c r="I217" s="194"/>
      <c r="J217" s="193"/>
      <c r="K217" s="193"/>
    </row>
    <row r="218" spans="2:11" s="113" customFormat="1" ht="26" customHeight="1" x14ac:dyDescent="0.2">
      <c r="B218" s="191"/>
      <c r="C218" s="193"/>
      <c r="D218" s="193"/>
      <c r="E218" s="193"/>
      <c r="F218" s="193"/>
      <c r="G218" s="193"/>
      <c r="H218" s="194"/>
      <c r="I218" s="194"/>
      <c r="J218" s="193"/>
      <c r="K218" s="193"/>
    </row>
    <row r="219" spans="2:11" s="113" customFormat="1" ht="26" customHeight="1" x14ac:dyDescent="0.2">
      <c r="B219" s="191"/>
      <c r="C219" s="193"/>
      <c r="D219" s="193"/>
      <c r="E219" s="193"/>
      <c r="F219" s="193"/>
      <c r="G219" s="193"/>
      <c r="H219" s="194"/>
      <c r="I219" s="194"/>
      <c r="J219" s="193"/>
      <c r="K219" s="193"/>
    </row>
    <row r="220" spans="2:11" s="113" customFormat="1" ht="26" customHeight="1" x14ac:dyDescent="0.2">
      <c r="B220" s="191"/>
      <c r="C220" s="193"/>
      <c r="D220" s="193"/>
      <c r="E220" s="193"/>
      <c r="F220" s="193"/>
      <c r="G220" s="193"/>
      <c r="H220" s="194"/>
      <c r="I220" s="194"/>
      <c r="J220" s="193"/>
      <c r="K220" s="193"/>
    </row>
    <row r="221" spans="2:11" s="113" customFormat="1" ht="26" customHeight="1" x14ac:dyDescent="0.2">
      <c r="B221" s="191"/>
      <c r="C221" s="193"/>
      <c r="D221" s="193"/>
      <c r="E221" s="193"/>
      <c r="F221" s="193"/>
      <c r="G221" s="193"/>
      <c r="H221" s="194"/>
      <c r="I221" s="194"/>
      <c r="J221" s="193"/>
      <c r="K221" s="193"/>
    </row>
    <row r="222" spans="2:11" s="113" customFormat="1" ht="26" customHeight="1" x14ac:dyDescent="0.2">
      <c r="B222" s="191"/>
      <c r="C222" s="193"/>
      <c r="D222" s="193"/>
      <c r="E222" s="193"/>
      <c r="F222" s="193"/>
      <c r="G222" s="193"/>
      <c r="H222" s="194"/>
      <c r="I222" s="194"/>
      <c r="J222" s="193"/>
      <c r="K222" s="193"/>
    </row>
    <row r="223" spans="2:11" s="113" customFormat="1" ht="26" customHeight="1" x14ac:dyDescent="0.2">
      <c r="B223" s="191"/>
      <c r="C223" s="193"/>
      <c r="D223" s="193"/>
      <c r="E223" s="193"/>
      <c r="F223" s="193"/>
      <c r="G223" s="193"/>
      <c r="H223" s="194"/>
      <c r="I223" s="194"/>
      <c r="J223" s="193"/>
      <c r="K223" s="193"/>
    </row>
    <row r="224" spans="2:11" s="113" customFormat="1" ht="26" customHeight="1" x14ac:dyDescent="0.2">
      <c r="B224" s="191"/>
      <c r="C224" s="193"/>
      <c r="D224" s="193"/>
      <c r="E224" s="193"/>
      <c r="F224" s="193"/>
      <c r="G224" s="193"/>
      <c r="H224" s="194"/>
      <c r="I224" s="194"/>
      <c r="J224" s="193"/>
      <c r="K224" s="193"/>
    </row>
    <row r="225" spans="2:11" s="113" customFormat="1" ht="26" customHeight="1" x14ac:dyDescent="0.2">
      <c r="B225" s="191"/>
      <c r="C225" s="193"/>
      <c r="D225" s="193"/>
      <c r="E225" s="193"/>
      <c r="F225" s="193"/>
      <c r="G225" s="193"/>
      <c r="H225" s="194"/>
      <c r="I225" s="194"/>
      <c r="J225" s="193"/>
      <c r="K225" s="193"/>
    </row>
    <row r="226" spans="2:11" s="113" customFormat="1" ht="26" customHeight="1" x14ac:dyDescent="0.2">
      <c r="B226" s="191"/>
      <c r="C226" s="193"/>
      <c r="D226" s="193"/>
      <c r="E226" s="193"/>
      <c r="F226" s="193"/>
      <c r="G226" s="193"/>
      <c r="H226" s="194"/>
      <c r="I226" s="194"/>
      <c r="J226" s="193"/>
      <c r="K226" s="193"/>
    </row>
    <row r="227" spans="2:11" s="113" customFormat="1" ht="26" customHeight="1" x14ac:dyDescent="0.2">
      <c r="B227" s="191"/>
      <c r="C227" s="193"/>
      <c r="D227" s="193"/>
      <c r="E227" s="193"/>
      <c r="F227" s="193"/>
      <c r="G227" s="193"/>
      <c r="H227" s="194"/>
      <c r="I227" s="194"/>
      <c r="J227" s="193"/>
      <c r="K227" s="193"/>
    </row>
    <row r="228" spans="2:11" s="113" customFormat="1" ht="26" customHeight="1" x14ac:dyDescent="0.2">
      <c r="B228" s="191"/>
      <c r="C228" s="193"/>
      <c r="D228" s="193"/>
      <c r="E228" s="193"/>
      <c r="F228" s="193"/>
      <c r="G228" s="193"/>
      <c r="H228" s="194"/>
      <c r="I228" s="194"/>
      <c r="J228" s="193"/>
      <c r="K228" s="193"/>
    </row>
    <row r="229" spans="2:11" s="113" customFormat="1" ht="26" customHeight="1" x14ac:dyDescent="0.2">
      <c r="B229" s="191"/>
      <c r="C229" s="193"/>
      <c r="D229" s="193"/>
      <c r="E229" s="193"/>
      <c r="F229" s="193"/>
      <c r="G229" s="193"/>
      <c r="H229" s="194"/>
      <c r="I229" s="194"/>
      <c r="J229" s="193"/>
      <c r="K229" s="193"/>
    </row>
    <row r="230" spans="2:11" s="113" customFormat="1" ht="26" customHeight="1" x14ac:dyDescent="0.2">
      <c r="B230" s="191"/>
      <c r="C230" s="193"/>
      <c r="D230" s="193"/>
      <c r="E230" s="193"/>
      <c r="F230" s="193"/>
      <c r="G230" s="193"/>
      <c r="H230" s="194"/>
      <c r="I230" s="194"/>
      <c r="J230" s="193"/>
      <c r="K230" s="193"/>
    </row>
    <row r="231" spans="2:11" s="113" customFormat="1" ht="26" customHeight="1" x14ac:dyDescent="0.2">
      <c r="B231" s="191"/>
      <c r="C231" s="193"/>
      <c r="D231" s="193"/>
      <c r="E231" s="193"/>
      <c r="F231" s="193"/>
      <c r="G231" s="193"/>
      <c r="H231" s="194"/>
      <c r="I231" s="194"/>
      <c r="J231" s="193"/>
      <c r="K231" s="193"/>
    </row>
    <row r="232" spans="2:11" s="113" customFormat="1" ht="26" customHeight="1" x14ac:dyDescent="0.2">
      <c r="B232" s="191"/>
      <c r="C232" s="193"/>
      <c r="D232" s="193"/>
      <c r="E232" s="193"/>
      <c r="F232" s="193"/>
      <c r="G232" s="193"/>
      <c r="H232" s="194"/>
      <c r="I232" s="194"/>
      <c r="J232" s="193"/>
      <c r="K232" s="193"/>
    </row>
    <row r="233" spans="2:11" s="113" customFormat="1" ht="26" customHeight="1" x14ac:dyDescent="0.2">
      <c r="B233" s="191"/>
      <c r="C233" s="193"/>
      <c r="D233" s="193"/>
      <c r="E233" s="193"/>
      <c r="F233" s="193"/>
      <c r="G233" s="193"/>
      <c r="H233" s="194"/>
      <c r="I233" s="194"/>
      <c r="J233" s="193"/>
      <c r="K233" s="193"/>
    </row>
    <row r="234" spans="2:11" s="113" customFormat="1" ht="26" customHeight="1" x14ac:dyDescent="0.2">
      <c r="B234" s="191"/>
      <c r="C234" s="193"/>
      <c r="D234" s="193"/>
      <c r="E234" s="193"/>
      <c r="F234" s="193"/>
      <c r="G234" s="193"/>
      <c r="H234" s="194"/>
      <c r="I234" s="194"/>
      <c r="J234" s="193"/>
      <c r="K234" s="193"/>
    </row>
    <row r="235" spans="2:11" s="113" customFormat="1" ht="26" customHeight="1" x14ac:dyDescent="0.2">
      <c r="B235" s="191"/>
      <c r="C235" s="193"/>
      <c r="D235" s="193"/>
      <c r="E235" s="193"/>
      <c r="F235" s="193"/>
      <c r="G235" s="193"/>
      <c r="H235" s="194"/>
      <c r="I235" s="194"/>
      <c r="J235" s="193"/>
      <c r="K235" s="193"/>
    </row>
    <row r="236" spans="2:11" s="113" customFormat="1" ht="26" customHeight="1" x14ac:dyDescent="0.2">
      <c r="B236" s="191"/>
      <c r="C236" s="193"/>
      <c r="D236" s="193"/>
      <c r="E236" s="193"/>
      <c r="F236" s="193"/>
      <c r="G236" s="193"/>
      <c r="H236" s="194"/>
      <c r="I236" s="194"/>
      <c r="J236" s="193"/>
      <c r="K236" s="193"/>
    </row>
    <row r="237" spans="2:11" s="113" customFormat="1" ht="26" customHeight="1" x14ac:dyDescent="0.2">
      <c r="B237" s="191"/>
      <c r="C237" s="193"/>
      <c r="D237" s="193"/>
      <c r="E237" s="193"/>
      <c r="F237" s="193"/>
      <c r="G237" s="193"/>
      <c r="H237" s="194"/>
      <c r="I237" s="194"/>
      <c r="J237" s="193"/>
      <c r="K237" s="193"/>
    </row>
    <row r="238" spans="2:11" s="113" customFormat="1" ht="26" customHeight="1" x14ac:dyDescent="0.2">
      <c r="B238" s="191"/>
      <c r="C238" s="193"/>
      <c r="D238" s="193"/>
      <c r="E238" s="193"/>
      <c r="F238" s="193"/>
      <c r="G238" s="193"/>
      <c r="H238" s="194"/>
      <c r="I238" s="194"/>
      <c r="J238" s="193"/>
      <c r="K238" s="193"/>
    </row>
    <row r="239" spans="2:11" s="113" customFormat="1" ht="26" customHeight="1" x14ac:dyDescent="0.2">
      <c r="B239" s="191"/>
      <c r="C239" s="193"/>
      <c r="D239" s="193"/>
      <c r="E239" s="193"/>
      <c r="F239" s="193"/>
      <c r="G239" s="193"/>
      <c r="H239" s="194"/>
      <c r="I239" s="194"/>
      <c r="J239" s="193"/>
      <c r="K239" s="193"/>
    </row>
    <row r="240" spans="2:11" s="113" customFormat="1" ht="26" customHeight="1" x14ac:dyDescent="0.2">
      <c r="B240" s="191"/>
      <c r="C240" s="193"/>
      <c r="D240" s="193"/>
      <c r="E240" s="193"/>
      <c r="F240" s="193"/>
      <c r="G240" s="193"/>
      <c r="H240" s="194"/>
      <c r="I240" s="194"/>
      <c r="J240" s="193"/>
      <c r="K240" s="193"/>
    </row>
    <row r="241" spans="2:11" s="113" customFormat="1" ht="26" customHeight="1" x14ac:dyDescent="0.2">
      <c r="B241" s="191"/>
      <c r="C241" s="193"/>
      <c r="D241" s="193"/>
      <c r="E241" s="193"/>
      <c r="F241" s="193"/>
      <c r="G241" s="193"/>
      <c r="H241" s="194"/>
      <c r="I241" s="194"/>
      <c r="J241" s="193"/>
      <c r="K241" s="193"/>
    </row>
    <row r="242" spans="2:11" s="113" customFormat="1" ht="26" customHeight="1" x14ac:dyDescent="0.2">
      <c r="B242" s="191"/>
      <c r="C242" s="193"/>
      <c r="D242" s="193"/>
      <c r="E242" s="193"/>
      <c r="F242" s="193"/>
      <c r="G242" s="193"/>
      <c r="H242" s="194"/>
      <c r="I242" s="194"/>
      <c r="J242" s="193"/>
      <c r="K242" s="193"/>
    </row>
    <row r="243" spans="2:11" s="113" customFormat="1" ht="26" customHeight="1" x14ac:dyDescent="0.2">
      <c r="B243" s="191"/>
      <c r="C243" s="193"/>
      <c r="D243" s="193"/>
      <c r="E243" s="193"/>
      <c r="F243" s="193"/>
      <c r="G243" s="193"/>
      <c r="H243" s="194"/>
      <c r="I243" s="194"/>
      <c r="J243" s="193"/>
      <c r="K243" s="193"/>
    </row>
    <row r="244" spans="2:11" s="113" customFormat="1" ht="26" customHeight="1" x14ac:dyDescent="0.2">
      <c r="B244" s="191"/>
      <c r="C244" s="193"/>
      <c r="D244" s="193"/>
      <c r="E244" s="193"/>
      <c r="F244" s="193"/>
      <c r="G244" s="193"/>
      <c r="H244" s="194"/>
      <c r="I244" s="194"/>
      <c r="J244" s="193"/>
      <c r="K244" s="193"/>
    </row>
    <row r="245" spans="2:11" s="113" customFormat="1" ht="26" customHeight="1" x14ac:dyDescent="0.2">
      <c r="B245" s="191"/>
      <c r="C245" s="193"/>
      <c r="D245" s="193"/>
      <c r="E245" s="193"/>
      <c r="F245" s="193"/>
      <c r="G245" s="193"/>
      <c r="H245" s="194"/>
      <c r="I245" s="194"/>
      <c r="J245" s="193"/>
      <c r="K245" s="193"/>
    </row>
    <row r="246" spans="2:11" s="113" customFormat="1" ht="26" customHeight="1" x14ac:dyDescent="0.2">
      <c r="B246" s="191"/>
      <c r="C246" s="193"/>
      <c r="D246" s="193"/>
      <c r="E246" s="193"/>
      <c r="F246" s="193"/>
      <c r="G246" s="193"/>
      <c r="H246" s="194"/>
      <c r="I246" s="194"/>
      <c r="J246" s="193"/>
      <c r="K246" s="193"/>
    </row>
    <row r="247" spans="2:11" s="113" customFormat="1" ht="26" customHeight="1" x14ac:dyDescent="0.2">
      <c r="B247" s="191"/>
      <c r="C247" s="193"/>
      <c r="D247" s="193"/>
      <c r="E247" s="193"/>
      <c r="F247" s="193"/>
      <c r="G247" s="193"/>
      <c r="H247" s="194"/>
      <c r="I247" s="194"/>
      <c r="J247" s="193"/>
      <c r="K247" s="193"/>
    </row>
    <row r="248" spans="2:11" s="113" customFormat="1" ht="26" customHeight="1" x14ac:dyDescent="0.2">
      <c r="B248" s="191"/>
      <c r="C248" s="193"/>
      <c r="D248" s="193"/>
      <c r="E248" s="193"/>
      <c r="F248" s="193"/>
      <c r="G248" s="193"/>
      <c r="H248" s="194"/>
      <c r="I248" s="194"/>
      <c r="J248" s="193"/>
      <c r="K248" s="193"/>
    </row>
    <row r="249" spans="2:11" s="113" customFormat="1" ht="26" customHeight="1" x14ac:dyDescent="0.2">
      <c r="B249" s="191"/>
      <c r="C249" s="193"/>
      <c r="D249" s="193"/>
      <c r="E249" s="193"/>
      <c r="F249" s="193"/>
      <c r="G249" s="193"/>
      <c r="H249" s="194"/>
      <c r="I249" s="194"/>
      <c r="J249" s="193"/>
      <c r="K249" s="193"/>
    </row>
    <row r="250" spans="2:11" s="113" customFormat="1" ht="26" customHeight="1" x14ac:dyDescent="0.2">
      <c r="B250" s="191"/>
      <c r="C250" s="193"/>
      <c r="D250" s="193"/>
      <c r="E250" s="193"/>
      <c r="F250" s="193"/>
      <c r="G250" s="193"/>
      <c r="H250" s="194"/>
      <c r="I250" s="194"/>
      <c r="J250" s="193"/>
      <c r="K250" s="193"/>
    </row>
    <row r="251" spans="2:11" s="113" customFormat="1" ht="26" customHeight="1" x14ac:dyDescent="0.2">
      <c r="B251" s="191"/>
      <c r="C251" s="193"/>
      <c r="D251" s="193"/>
      <c r="E251" s="193"/>
      <c r="F251" s="193"/>
      <c r="G251" s="193"/>
      <c r="H251" s="194"/>
      <c r="I251" s="194"/>
      <c r="J251" s="193"/>
      <c r="K251" s="193"/>
    </row>
    <row r="252" spans="2:11" s="113" customFormat="1" ht="26" customHeight="1" x14ac:dyDescent="0.2">
      <c r="B252" s="191"/>
      <c r="C252" s="193"/>
      <c r="D252" s="193"/>
      <c r="E252" s="193"/>
      <c r="F252" s="193"/>
      <c r="G252" s="193"/>
      <c r="H252" s="194"/>
      <c r="I252" s="194"/>
      <c r="J252" s="193"/>
      <c r="K252" s="193"/>
    </row>
    <row r="253" spans="2:11" s="113" customFormat="1" ht="26" customHeight="1" x14ac:dyDescent="0.2">
      <c r="B253" s="191"/>
      <c r="C253" s="193"/>
      <c r="D253" s="193"/>
      <c r="E253" s="193"/>
      <c r="F253" s="193"/>
      <c r="G253" s="193"/>
      <c r="H253" s="194"/>
      <c r="I253" s="194"/>
      <c r="J253" s="193"/>
      <c r="K253" s="193"/>
    </row>
    <row r="254" spans="2:11" s="113" customFormat="1" ht="26" customHeight="1" x14ac:dyDescent="0.2">
      <c r="B254" s="191"/>
      <c r="C254" s="193"/>
      <c r="D254" s="193"/>
      <c r="E254" s="193"/>
      <c r="F254" s="193"/>
      <c r="G254" s="193"/>
      <c r="H254" s="194"/>
      <c r="I254" s="194"/>
      <c r="J254" s="193"/>
      <c r="K254" s="193"/>
    </row>
    <row r="255" spans="2:11" s="113" customFormat="1" ht="26" customHeight="1" x14ac:dyDescent="0.2">
      <c r="B255" s="191"/>
      <c r="C255" s="193"/>
      <c r="D255" s="193"/>
      <c r="E255" s="193"/>
      <c r="F255" s="193"/>
      <c r="G255" s="193"/>
      <c r="H255" s="194"/>
      <c r="I255" s="194"/>
      <c r="J255" s="193"/>
      <c r="K255" s="193"/>
    </row>
    <row r="256" spans="2:11" s="113" customFormat="1" ht="26" customHeight="1" x14ac:dyDescent="0.2">
      <c r="B256" s="191"/>
      <c r="C256" s="193"/>
      <c r="D256" s="193"/>
      <c r="E256" s="193"/>
      <c r="F256" s="193"/>
      <c r="G256" s="193"/>
      <c r="H256" s="194"/>
      <c r="I256" s="194"/>
      <c r="J256" s="193"/>
      <c r="K256" s="193"/>
    </row>
    <row r="257" spans="2:11" s="113" customFormat="1" ht="26" customHeight="1" x14ac:dyDescent="0.2">
      <c r="B257" s="191"/>
      <c r="C257" s="193"/>
      <c r="D257" s="193"/>
      <c r="E257" s="193"/>
      <c r="F257" s="193"/>
      <c r="G257" s="193"/>
      <c r="H257" s="194"/>
      <c r="I257" s="194"/>
      <c r="J257" s="193"/>
      <c r="K257" s="193"/>
    </row>
    <row r="258" spans="2:11" s="113" customFormat="1" ht="26" customHeight="1" x14ac:dyDescent="0.2">
      <c r="B258" s="191"/>
      <c r="C258" s="193"/>
      <c r="D258" s="193"/>
      <c r="E258" s="193"/>
      <c r="F258" s="193"/>
      <c r="G258" s="193"/>
      <c r="H258" s="194"/>
      <c r="I258" s="194"/>
      <c r="J258" s="193"/>
      <c r="K258" s="193"/>
    </row>
    <row r="259" spans="2:11" s="113" customFormat="1" ht="26" customHeight="1" x14ac:dyDescent="0.2">
      <c r="B259" s="191"/>
      <c r="C259" s="193"/>
      <c r="D259" s="193"/>
      <c r="E259" s="193"/>
      <c r="F259" s="193"/>
      <c r="G259" s="193"/>
      <c r="H259" s="194"/>
      <c r="I259" s="194"/>
      <c r="J259" s="193"/>
      <c r="K259" s="193"/>
    </row>
    <row r="260" spans="2:11" s="113" customFormat="1" ht="26" customHeight="1" x14ac:dyDescent="0.2">
      <c r="B260" s="191"/>
      <c r="C260" s="193"/>
      <c r="D260" s="193"/>
      <c r="E260" s="193"/>
      <c r="F260" s="193"/>
      <c r="G260" s="193"/>
      <c r="H260" s="194"/>
      <c r="I260" s="194"/>
      <c r="J260" s="193"/>
      <c r="K260" s="193"/>
    </row>
    <row r="261" spans="2:11" s="113" customFormat="1" ht="26" customHeight="1" x14ac:dyDescent="0.2">
      <c r="B261" s="191"/>
      <c r="C261" s="193"/>
      <c r="D261" s="193"/>
      <c r="E261" s="193"/>
      <c r="F261" s="193"/>
      <c r="G261" s="193"/>
      <c r="H261" s="194"/>
      <c r="I261" s="194"/>
      <c r="J261" s="193"/>
      <c r="K261" s="193"/>
    </row>
    <row r="262" spans="2:11" s="113" customFormat="1" ht="26" customHeight="1" x14ac:dyDescent="0.2">
      <c r="B262" s="191"/>
      <c r="C262" s="193"/>
      <c r="D262" s="193"/>
      <c r="E262" s="193"/>
      <c r="F262" s="193"/>
      <c r="G262" s="193"/>
      <c r="H262" s="194"/>
      <c r="I262" s="194"/>
      <c r="J262" s="193"/>
      <c r="K262" s="193"/>
    </row>
    <row r="263" spans="2:11" s="113" customFormat="1" ht="26" customHeight="1" x14ac:dyDescent="0.2">
      <c r="B263" s="191"/>
      <c r="C263" s="193"/>
      <c r="D263" s="193"/>
      <c r="E263" s="193"/>
      <c r="F263" s="193"/>
      <c r="G263" s="193"/>
      <c r="H263" s="194"/>
      <c r="I263" s="194"/>
      <c r="J263" s="193"/>
      <c r="K263" s="193"/>
    </row>
    <row r="264" spans="2:11" s="113" customFormat="1" ht="26" customHeight="1" x14ac:dyDescent="0.2">
      <c r="B264" s="191"/>
      <c r="C264" s="193"/>
      <c r="D264" s="193"/>
      <c r="E264" s="193"/>
      <c r="F264" s="193"/>
      <c r="G264" s="193"/>
      <c r="H264" s="194"/>
      <c r="I264" s="194"/>
      <c r="J264" s="193"/>
      <c r="K264" s="193"/>
    </row>
    <row r="265" spans="2:11" s="113" customFormat="1" ht="26" customHeight="1" x14ac:dyDescent="0.2">
      <c r="B265" s="191"/>
      <c r="C265" s="193"/>
      <c r="D265" s="193"/>
      <c r="E265" s="193"/>
      <c r="F265" s="193"/>
      <c r="G265" s="193"/>
      <c r="H265" s="194"/>
      <c r="I265" s="194"/>
      <c r="J265" s="193"/>
      <c r="K265" s="193"/>
    </row>
    <row r="266" spans="2:11" s="113" customFormat="1" ht="26" customHeight="1" x14ac:dyDescent="0.2">
      <c r="B266" s="191"/>
      <c r="C266" s="193"/>
      <c r="D266" s="193"/>
      <c r="E266" s="193"/>
      <c r="F266" s="193"/>
      <c r="G266" s="193"/>
      <c r="H266" s="194"/>
      <c r="I266" s="194"/>
      <c r="J266" s="193"/>
      <c r="K266" s="193"/>
    </row>
    <row r="267" spans="2:11" s="113" customFormat="1" ht="26" customHeight="1" x14ac:dyDescent="0.2">
      <c r="B267" s="191"/>
      <c r="C267" s="193"/>
      <c r="D267" s="193"/>
      <c r="E267" s="193"/>
      <c r="F267" s="193"/>
      <c r="G267" s="193"/>
      <c r="H267" s="194"/>
      <c r="I267" s="194"/>
      <c r="J267" s="193"/>
      <c r="K267" s="193"/>
    </row>
    <row r="268" spans="2:11" s="113" customFormat="1" ht="26" customHeight="1" x14ac:dyDescent="0.2">
      <c r="B268" s="191"/>
      <c r="C268" s="193"/>
      <c r="D268" s="193"/>
      <c r="E268" s="193"/>
      <c r="F268" s="193"/>
      <c r="G268" s="193"/>
      <c r="H268" s="194"/>
      <c r="I268" s="194"/>
      <c r="J268" s="193"/>
      <c r="K268" s="193"/>
    </row>
    <row r="269" spans="2:11" s="113" customFormat="1" ht="26" customHeight="1" x14ac:dyDescent="0.2">
      <c r="B269" s="191"/>
      <c r="C269" s="193"/>
      <c r="D269" s="193"/>
      <c r="E269" s="193"/>
      <c r="F269" s="193"/>
      <c r="G269" s="193"/>
      <c r="H269" s="194"/>
      <c r="I269" s="194"/>
      <c r="J269" s="193"/>
      <c r="K269" s="193"/>
    </row>
    <row r="270" spans="2:11" s="113" customFormat="1" ht="26" customHeight="1" x14ac:dyDescent="0.2">
      <c r="B270" s="191"/>
      <c r="C270" s="193"/>
      <c r="D270" s="193"/>
      <c r="E270" s="193"/>
      <c r="F270" s="193"/>
      <c r="G270" s="193"/>
      <c r="H270" s="194"/>
      <c r="I270" s="194"/>
      <c r="J270" s="193"/>
      <c r="K270" s="193"/>
    </row>
    <row r="271" spans="2:11" s="113" customFormat="1" ht="26" customHeight="1" x14ac:dyDescent="0.2">
      <c r="B271" s="191"/>
      <c r="C271" s="193"/>
      <c r="D271" s="193"/>
      <c r="E271" s="193"/>
      <c r="F271" s="193"/>
      <c r="G271" s="193"/>
      <c r="H271" s="194"/>
      <c r="I271" s="194"/>
      <c r="J271" s="193"/>
      <c r="K271" s="193"/>
    </row>
    <row r="272" spans="2:11" s="113" customFormat="1" ht="26" customHeight="1" x14ac:dyDescent="0.2">
      <c r="B272" s="191"/>
      <c r="C272" s="193"/>
      <c r="D272" s="193"/>
      <c r="E272" s="193"/>
      <c r="F272" s="193"/>
      <c r="G272" s="193"/>
      <c r="H272" s="194"/>
      <c r="I272" s="194"/>
      <c r="J272" s="193"/>
      <c r="K272" s="193"/>
    </row>
    <row r="273" spans="2:11" s="113" customFormat="1" ht="26" customHeight="1" x14ac:dyDescent="0.2">
      <c r="B273" s="191"/>
      <c r="C273" s="193"/>
      <c r="D273" s="193"/>
      <c r="E273" s="193"/>
      <c r="F273" s="193"/>
      <c r="G273" s="193"/>
      <c r="H273" s="194"/>
      <c r="I273" s="194"/>
      <c r="J273" s="193"/>
      <c r="K273" s="193"/>
    </row>
    <row r="274" spans="2:11" s="113" customFormat="1" ht="26" customHeight="1" x14ac:dyDescent="0.2">
      <c r="B274" s="191"/>
      <c r="C274" s="193"/>
      <c r="D274" s="193"/>
      <c r="E274" s="193"/>
      <c r="F274" s="193"/>
      <c r="G274" s="193"/>
      <c r="H274" s="194"/>
      <c r="I274" s="194"/>
      <c r="J274" s="193"/>
      <c r="K274" s="193"/>
    </row>
    <row r="275" spans="2:11" s="113" customFormat="1" ht="26" customHeight="1" x14ac:dyDescent="0.2">
      <c r="B275" s="191"/>
      <c r="C275" s="193"/>
      <c r="D275" s="193"/>
      <c r="E275" s="193"/>
      <c r="F275" s="193"/>
      <c r="G275" s="193"/>
      <c r="H275" s="194"/>
      <c r="I275" s="194"/>
      <c r="J275" s="193"/>
      <c r="K275" s="193"/>
    </row>
    <row r="276" spans="2:11" s="113" customFormat="1" ht="26" customHeight="1" x14ac:dyDescent="0.2">
      <c r="B276" s="191"/>
      <c r="C276" s="193"/>
      <c r="D276" s="193"/>
      <c r="E276" s="193"/>
      <c r="F276" s="193"/>
      <c r="G276" s="193"/>
      <c r="H276" s="194"/>
      <c r="I276" s="194"/>
      <c r="J276" s="193"/>
      <c r="K276" s="193"/>
    </row>
    <row r="277" spans="2:11" s="113" customFormat="1" ht="26" customHeight="1" x14ac:dyDescent="0.2">
      <c r="B277" s="191"/>
      <c r="C277" s="193"/>
      <c r="D277" s="193"/>
      <c r="E277" s="193"/>
      <c r="F277" s="193"/>
      <c r="G277" s="193"/>
      <c r="H277" s="194"/>
      <c r="I277" s="194"/>
      <c r="J277" s="193"/>
      <c r="K277" s="193"/>
    </row>
    <row r="278" spans="2:11" s="113" customFormat="1" ht="26" customHeight="1" x14ac:dyDescent="0.2">
      <c r="B278" s="191"/>
      <c r="C278" s="193"/>
      <c r="D278" s="193"/>
      <c r="E278" s="193"/>
      <c r="F278" s="193"/>
      <c r="G278" s="193"/>
      <c r="H278" s="194"/>
      <c r="I278" s="194"/>
      <c r="J278" s="193"/>
      <c r="K278" s="193"/>
    </row>
    <row r="279" spans="2:11" s="113" customFormat="1" ht="26" customHeight="1" x14ac:dyDescent="0.2">
      <c r="B279" s="191"/>
      <c r="C279" s="193"/>
      <c r="D279" s="193"/>
      <c r="E279" s="193"/>
      <c r="F279" s="193"/>
      <c r="G279" s="193"/>
      <c r="H279" s="194"/>
      <c r="I279" s="194"/>
      <c r="J279" s="193"/>
      <c r="K279" s="193"/>
    </row>
    <row r="280" spans="2:11" s="113" customFormat="1" ht="26" customHeight="1" x14ac:dyDescent="0.2">
      <c r="B280" s="191"/>
      <c r="C280" s="193"/>
      <c r="D280" s="193"/>
      <c r="E280" s="193"/>
      <c r="F280" s="193"/>
      <c r="G280" s="193"/>
      <c r="H280" s="194"/>
      <c r="I280" s="194"/>
      <c r="J280" s="193"/>
      <c r="K280" s="193"/>
    </row>
    <row r="281" spans="2:11" s="113" customFormat="1" ht="26" customHeight="1" x14ac:dyDescent="0.2">
      <c r="B281" s="191"/>
      <c r="C281" s="193"/>
      <c r="D281" s="193"/>
      <c r="E281" s="193"/>
      <c r="F281" s="193"/>
      <c r="G281" s="193"/>
      <c r="H281" s="194"/>
      <c r="I281" s="194"/>
      <c r="J281" s="193"/>
      <c r="K281" s="193"/>
    </row>
    <row r="282" spans="2:11" s="113" customFormat="1" ht="26" customHeight="1" x14ac:dyDescent="0.2">
      <c r="B282" s="191"/>
      <c r="C282" s="193"/>
      <c r="D282" s="193"/>
      <c r="E282" s="193"/>
      <c r="F282" s="193"/>
      <c r="G282" s="193"/>
      <c r="H282" s="194"/>
      <c r="I282" s="194"/>
      <c r="J282" s="193"/>
      <c r="K282" s="193"/>
    </row>
    <row r="283" spans="2:11" s="113" customFormat="1" ht="26" customHeight="1" x14ac:dyDescent="0.2">
      <c r="B283" s="191"/>
      <c r="C283" s="193"/>
      <c r="D283" s="193"/>
      <c r="E283" s="193"/>
      <c r="F283" s="193"/>
      <c r="G283" s="193"/>
      <c r="H283" s="194"/>
      <c r="I283" s="194"/>
      <c r="J283" s="193"/>
      <c r="K283" s="193"/>
    </row>
    <row r="284" spans="2:11" s="113" customFormat="1" ht="26" customHeight="1" x14ac:dyDescent="0.2">
      <c r="B284" s="191"/>
      <c r="C284" s="193"/>
      <c r="D284" s="193"/>
      <c r="E284" s="193"/>
      <c r="F284" s="193"/>
      <c r="G284" s="193"/>
      <c r="H284" s="194"/>
      <c r="I284" s="194"/>
      <c r="J284" s="193"/>
      <c r="K284" s="193"/>
    </row>
    <row r="285" spans="2:11" s="113" customFormat="1" ht="26" customHeight="1" x14ac:dyDescent="0.2">
      <c r="B285" s="191"/>
      <c r="C285" s="193"/>
      <c r="D285" s="193"/>
      <c r="E285" s="193"/>
      <c r="F285" s="193"/>
      <c r="G285" s="193"/>
      <c r="H285" s="194"/>
      <c r="I285" s="194"/>
      <c r="J285" s="193"/>
      <c r="K285" s="193"/>
    </row>
    <row r="286" spans="2:11" s="113" customFormat="1" ht="26" customHeight="1" x14ac:dyDescent="0.2">
      <c r="B286" s="191"/>
      <c r="C286" s="193"/>
      <c r="D286" s="193"/>
      <c r="E286" s="193"/>
      <c r="F286" s="193"/>
      <c r="G286" s="193"/>
      <c r="H286" s="194"/>
      <c r="I286" s="194"/>
      <c r="J286" s="193"/>
      <c r="K286" s="193"/>
    </row>
    <row r="287" spans="2:11" s="113" customFormat="1" ht="26" customHeight="1" x14ac:dyDescent="0.2">
      <c r="B287" s="191"/>
      <c r="C287" s="193"/>
      <c r="D287" s="193"/>
      <c r="E287" s="193"/>
      <c r="F287" s="193"/>
      <c r="G287" s="193"/>
      <c r="H287" s="194"/>
      <c r="I287" s="194"/>
      <c r="J287" s="193"/>
      <c r="K287" s="193"/>
    </row>
    <row r="288" spans="2:11" s="113" customFormat="1" ht="26" customHeight="1" x14ac:dyDescent="0.2">
      <c r="B288" s="191"/>
      <c r="C288" s="193"/>
      <c r="D288" s="193"/>
      <c r="E288" s="193"/>
      <c r="F288" s="193"/>
      <c r="G288" s="193"/>
      <c r="H288" s="194"/>
      <c r="I288" s="194"/>
      <c r="J288" s="193"/>
      <c r="K288" s="193"/>
    </row>
    <row r="289" spans="2:11" s="113" customFormat="1" ht="26" customHeight="1" x14ac:dyDescent="0.2">
      <c r="B289" s="191"/>
      <c r="C289" s="193"/>
      <c r="D289" s="193"/>
      <c r="E289" s="193"/>
      <c r="F289" s="193"/>
      <c r="G289" s="193"/>
      <c r="H289" s="194"/>
      <c r="I289" s="194"/>
      <c r="J289" s="193"/>
      <c r="K289" s="193"/>
    </row>
    <row r="290" spans="2:11" s="113" customFormat="1" ht="26" customHeight="1" x14ac:dyDescent="0.2">
      <c r="B290" s="191"/>
      <c r="C290" s="193"/>
      <c r="D290" s="193"/>
      <c r="E290" s="193"/>
      <c r="F290" s="193"/>
      <c r="G290" s="193"/>
      <c r="H290" s="194"/>
      <c r="I290" s="194"/>
      <c r="J290" s="193"/>
      <c r="K290" s="193"/>
    </row>
    <row r="291" spans="2:11" s="113" customFormat="1" ht="26" customHeight="1" x14ac:dyDescent="0.2">
      <c r="B291" s="191"/>
      <c r="C291" s="193"/>
      <c r="D291" s="193"/>
      <c r="E291" s="193"/>
      <c r="F291" s="193"/>
      <c r="G291" s="193"/>
      <c r="H291" s="194"/>
      <c r="I291" s="194"/>
      <c r="J291" s="193"/>
      <c r="K291" s="193"/>
    </row>
    <row r="292" spans="2:11" s="113" customFormat="1" ht="26" customHeight="1" x14ac:dyDescent="0.2">
      <c r="B292" s="191"/>
      <c r="C292" s="193"/>
      <c r="D292" s="193"/>
      <c r="E292" s="193"/>
      <c r="F292" s="193"/>
      <c r="G292" s="193"/>
      <c r="H292" s="194"/>
      <c r="I292" s="194"/>
      <c r="J292" s="193"/>
      <c r="K292" s="193"/>
    </row>
    <row r="293" spans="2:11" s="113" customFormat="1" ht="26" customHeight="1" x14ac:dyDescent="0.2">
      <c r="B293" s="191"/>
      <c r="C293" s="193"/>
      <c r="D293" s="193"/>
      <c r="E293" s="193"/>
      <c r="F293" s="193"/>
      <c r="G293" s="193"/>
      <c r="H293" s="194"/>
      <c r="I293" s="194"/>
      <c r="J293" s="193"/>
      <c r="K293" s="193"/>
    </row>
    <row r="294" spans="2:11" s="113" customFormat="1" ht="26" customHeight="1" x14ac:dyDescent="0.2">
      <c r="B294" s="191"/>
      <c r="C294" s="193"/>
      <c r="D294" s="193"/>
      <c r="E294" s="193"/>
      <c r="F294" s="193"/>
      <c r="G294" s="193"/>
      <c r="H294" s="194"/>
      <c r="I294" s="194"/>
      <c r="J294" s="193"/>
      <c r="K294" s="193"/>
    </row>
    <row r="295" spans="2:11" s="113" customFormat="1" ht="26" customHeight="1" x14ac:dyDescent="0.2">
      <c r="B295" s="191"/>
      <c r="C295" s="193"/>
      <c r="D295" s="193"/>
      <c r="E295" s="193"/>
      <c r="F295" s="193"/>
      <c r="G295" s="193"/>
      <c r="H295" s="194"/>
      <c r="I295" s="194"/>
      <c r="J295" s="193"/>
      <c r="K295" s="193"/>
    </row>
    <row r="296" spans="2:11" s="113" customFormat="1" ht="26" customHeight="1" x14ac:dyDescent="0.2">
      <c r="B296" s="191"/>
      <c r="C296" s="193"/>
      <c r="D296" s="193"/>
      <c r="E296" s="193"/>
      <c r="F296" s="193"/>
      <c r="G296" s="193"/>
      <c r="H296" s="194"/>
      <c r="I296" s="194"/>
      <c r="J296" s="193"/>
      <c r="K296" s="193"/>
    </row>
    <row r="297" spans="2:11" s="113" customFormat="1" ht="26" customHeight="1" x14ac:dyDescent="0.2">
      <c r="B297" s="191"/>
      <c r="C297" s="193"/>
      <c r="D297" s="193"/>
      <c r="E297" s="193"/>
      <c r="F297" s="193"/>
      <c r="G297" s="193"/>
      <c r="H297" s="194"/>
      <c r="I297" s="194"/>
      <c r="J297" s="193"/>
      <c r="K297" s="193"/>
    </row>
    <row r="298" spans="2:11" s="113" customFormat="1" ht="26" customHeight="1" x14ac:dyDescent="0.2">
      <c r="B298" s="191"/>
      <c r="C298" s="193"/>
      <c r="D298" s="193"/>
      <c r="E298" s="193"/>
      <c r="F298" s="193"/>
      <c r="G298" s="193"/>
      <c r="H298" s="194"/>
      <c r="I298" s="194"/>
      <c r="J298" s="193"/>
      <c r="K298" s="193"/>
    </row>
    <row r="299" spans="2:11" s="113" customFormat="1" ht="26" customHeight="1" x14ac:dyDescent="0.2">
      <c r="B299" s="191"/>
      <c r="C299" s="193"/>
      <c r="D299" s="193"/>
      <c r="E299" s="193"/>
      <c r="F299" s="193"/>
      <c r="G299" s="193"/>
      <c r="H299" s="194"/>
      <c r="I299" s="194"/>
      <c r="J299" s="193"/>
      <c r="K299" s="193"/>
    </row>
    <row r="300" spans="2:11" s="113" customFormat="1" ht="26" customHeight="1" x14ac:dyDescent="0.2">
      <c r="B300" s="191"/>
      <c r="C300" s="193"/>
      <c r="D300" s="193"/>
      <c r="E300" s="193"/>
      <c r="F300" s="193"/>
      <c r="G300" s="193"/>
      <c r="H300" s="194"/>
      <c r="I300" s="194"/>
      <c r="J300" s="193"/>
      <c r="K300" s="193"/>
    </row>
    <row r="301" spans="2:11" s="113" customFormat="1" ht="26" customHeight="1" x14ac:dyDescent="0.2">
      <c r="B301" s="191"/>
      <c r="C301" s="193"/>
      <c r="D301" s="193"/>
      <c r="E301" s="193"/>
      <c r="F301" s="193"/>
      <c r="G301" s="193"/>
      <c r="H301" s="194"/>
      <c r="I301" s="194"/>
      <c r="J301" s="193"/>
      <c r="K301" s="193"/>
    </row>
    <row r="302" spans="2:11" s="113" customFormat="1" ht="26" customHeight="1" x14ac:dyDescent="0.2">
      <c r="B302" s="191"/>
      <c r="C302" s="193"/>
      <c r="D302" s="193"/>
      <c r="E302" s="193"/>
      <c r="F302" s="193"/>
      <c r="G302" s="193"/>
      <c r="H302" s="194"/>
      <c r="I302" s="194"/>
      <c r="J302" s="193"/>
      <c r="K302" s="193"/>
    </row>
    <row r="303" spans="2:11" s="113" customFormat="1" ht="26" customHeight="1" x14ac:dyDescent="0.2">
      <c r="B303" s="191"/>
      <c r="C303" s="193"/>
      <c r="D303" s="193"/>
      <c r="E303" s="193"/>
      <c r="F303" s="193"/>
      <c r="G303" s="193"/>
      <c r="H303" s="194"/>
      <c r="I303" s="194"/>
      <c r="J303" s="193"/>
      <c r="K303" s="193"/>
    </row>
    <row r="304" spans="2:11" s="113" customFormat="1" ht="26" customHeight="1" x14ac:dyDescent="0.2">
      <c r="B304" s="191"/>
      <c r="C304" s="193"/>
      <c r="D304" s="193"/>
      <c r="E304" s="193"/>
      <c r="F304" s="193"/>
      <c r="G304" s="193"/>
      <c r="H304" s="194"/>
      <c r="I304" s="194"/>
      <c r="J304" s="193"/>
      <c r="K304" s="193"/>
    </row>
    <row r="305" spans="2:11" s="113" customFormat="1" ht="26" customHeight="1" x14ac:dyDescent="0.2">
      <c r="B305" s="191"/>
      <c r="C305" s="193"/>
      <c r="D305" s="193"/>
      <c r="E305" s="193"/>
      <c r="F305" s="193"/>
      <c r="G305" s="193"/>
      <c r="H305" s="194"/>
      <c r="I305" s="194"/>
      <c r="J305" s="193"/>
      <c r="K305" s="193"/>
    </row>
    <row r="306" spans="2:11" s="113" customFormat="1" ht="26" customHeight="1" x14ac:dyDescent="0.2">
      <c r="B306" s="191"/>
      <c r="C306" s="193"/>
      <c r="D306" s="193"/>
      <c r="E306" s="193"/>
      <c r="F306" s="193"/>
      <c r="G306" s="193"/>
      <c r="H306" s="194"/>
      <c r="I306" s="194"/>
      <c r="J306" s="193"/>
      <c r="K306" s="193"/>
    </row>
    <row r="307" spans="2:11" s="113" customFormat="1" ht="26" customHeight="1" x14ac:dyDescent="0.2">
      <c r="B307" s="191"/>
      <c r="C307" s="193"/>
      <c r="D307" s="193"/>
      <c r="E307" s="193"/>
      <c r="F307" s="193"/>
      <c r="G307" s="193"/>
      <c r="H307" s="194"/>
      <c r="I307" s="194"/>
      <c r="J307" s="193"/>
      <c r="K307" s="193"/>
    </row>
  </sheetData>
  <sheetProtection algorithmName="SHA-512" hashValue="Od0/uDeX8rp0O4k4LfFx8GUj7I9ff3/KpuVLXLODs1EYNJfliscEWfJ8fQeBOGUfb1NfvIb6mtB+9dRLavtLeg==" saltValue="nlUSDQjXKbNazRhf0azlwA==" spinCount="100000" sheet="1" objects="1" scenarios="1"/>
  <mergeCells count="2">
    <mergeCell ref="C4:F4"/>
    <mergeCell ref="B2:C2"/>
  </mergeCells>
  <phoneticPr fontId="3"/>
  <conditionalFormatting sqref="A1:G1 J1:XFD1048576 A2:B2 D2:G2 A3:G1048576">
    <cfRule type="cellIs" dxfId="3" priority="1" operator="equal">
      <formula>0</formula>
    </cfRule>
  </conditionalFormatting>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0D4EB5-177C-49B4-A80D-48647C848423}">
  <sheetPr>
    <tabColor rgb="FFFFFF00"/>
  </sheetPr>
  <dimension ref="A1:D51"/>
  <sheetViews>
    <sheetView tabSelected="1" view="pageBreakPreview" topLeftCell="A9" zoomScale="145" zoomScaleNormal="100" zoomScaleSheetLayoutView="145" workbookViewId="0">
      <selection sqref="A1:D1"/>
    </sheetView>
  </sheetViews>
  <sheetFormatPr defaultRowHeight="12" x14ac:dyDescent="0.2"/>
  <cols>
    <col min="1" max="1" width="15.3984375" style="210" customWidth="1"/>
    <col min="2" max="2" width="30.09765625" style="210" customWidth="1"/>
    <col min="3" max="4" width="25.69921875" style="210" customWidth="1"/>
    <col min="5" max="16384" width="8.796875" style="210"/>
  </cols>
  <sheetData>
    <row r="1" spans="1:4" x14ac:dyDescent="0.2">
      <c r="A1" s="456">
        <v>46174</v>
      </c>
      <c r="B1" s="456"/>
      <c r="C1" s="456"/>
      <c r="D1" s="456"/>
    </row>
    <row r="3" spans="1:4" ht="23.5" x14ac:dyDescent="0.2">
      <c r="A3" s="453" t="s">
        <v>791</v>
      </c>
      <c r="B3" s="453"/>
      <c r="C3" s="453"/>
      <c r="D3" s="453"/>
    </row>
    <row r="4" spans="1:4" x14ac:dyDescent="0.2">
      <c r="A4" s="211"/>
    </row>
    <row r="5" spans="1:4" x14ac:dyDescent="0.2">
      <c r="A5" s="454" t="s">
        <v>792</v>
      </c>
      <c r="B5" s="454"/>
      <c r="C5" s="454"/>
      <c r="D5" s="454"/>
    </row>
    <row r="6" spans="1:4" x14ac:dyDescent="0.2">
      <c r="A6" s="454" t="s">
        <v>793</v>
      </c>
      <c r="B6" s="454"/>
      <c r="C6" s="454"/>
      <c r="D6" s="454"/>
    </row>
    <row r="7" spans="1:4" x14ac:dyDescent="0.2">
      <c r="A7" s="212"/>
    </row>
    <row r="8" spans="1:4" x14ac:dyDescent="0.2">
      <c r="A8" s="451" t="s">
        <v>794</v>
      </c>
      <c r="B8" s="452"/>
      <c r="C8" s="452"/>
      <c r="D8" s="452"/>
    </row>
    <row r="9" spans="1:4" x14ac:dyDescent="0.2">
      <c r="A9" s="454" t="s">
        <v>831</v>
      </c>
      <c r="B9" s="452"/>
      <c r="C9" s="452"/>
      <c r="D9" s="452"/>
    </row>
    <row r="10" spans="1:4" x14ac:dyDescent="0.2">
      <c r="A10" s="218"/>
      <c r="B10" s="214" t="s">
        <v>795</v>
      </c>
      <c r="C10" s="459" t="s">
        <v>796</v>
      </c>
      <c r="D10" s="459"/>
    </row>
    <row r="11" spans="1:4" ht="35.5" customHeight="1" x14ac:dyDescent="0.2">
      <c r="A11" s="219" t="s">
        <v>797</v>
      </c>
      <c r="B11" s="218" t="s">
        <v>798</v>
      </c>
      <c r="C11" s="460" t="s">
        <v>829</v>
      </c>
      <c r="D11" s="460"/>
    </row>
    <row r="12" spans="1:4" ht="35.5" customHeight="1" x14ac:dyDescent="0.2">
      <c r="A12" s="219" t="s">
        <v>828</v>
      </c>
      <c r="B12" s="218" t="s">
        <v>799</v>
      </c>
      <c r="C12" s="460" t="s">
        <v>829</v>
      </c>
      <c r="D12" s="460"/>
    </row>
    <row r="13" spans="1:4" ht="40" customHeight="1" x14ac:dyDescent="0.2">
      <c r="A13" s="455" t="s">
        <v>800</v>
      </c>
      <c r="B13" s="455"/>
      <c r="C13" s="455"/>
      <c r="D13" s="455"/>
    </row>
    <row r="14" spans="1:4" ht="40" customHeight="1" x14ac:dyDescent="0.2">
      <c r="A14" s="454" t="s">
        <v>801</v>
      </c>
      <c r="B14" s="454"/>
      <c r="C14" s="454"/>
      <c r="D14" s="454"/>
    </row>
    <row r="15" spans="1:4" ht="40" customHeight="1" x14ac:dyDescent="0.2">
      <c r="A15" s="454" t="s">
        <v>802</v>
      </c>
      <c r="B15" s="454"/>
      <c r="C15" s="454"/>
      <c r="D15" s="454"/>
    </row>
    <row r="16" spans="1:4" ht="40" customHeight="1" x14ac:dyDescent="0.2">
      <c r="A16" s="454" t="s">
        <v>803</v>
      </c>
      <c r="B16" s="454"/>
      <c r="C16" s="454"/>
      <c r="D16" s="454"/>
    </row>
    <row r="17" spans="1:4" ht="40" customHeight="1" x14ac:dyDescent="0.2">
      <c r="A17" s="454" t="s">
        <v>804</v>
      </c>
      <c r="B17" s="454"/>
      <c r="C17" s="454"/>
      <c r="D17" s="454"/>
    </row>
    <row r="18" spans="1:4" ht="40" customHeight="1" x14ac:dyDescent="0.2">
      <c r="A18" s="454" t="s">
        <v>805</v>
      </c>
      <c r="B18" s="454"/>
      <c r="C18" s="454"/>
      <c r="D18" s="454"/>
    </row>
    <row r="19" spans="1:4" ht="25" customHeight="1" x14ac:dyDescent="0.2">
      <c r="A19" s="212"/>
    </row>
    <row r="20" spans="1:4" x14ac:dyDescent="0.2">
      <c r="A20" s="451" t="s">
        <v>806</v>
      </c>
      <c r="B20" s="452"/>
      <c r="C20" s="452"/>
      <c r="D20" s="452"/>
    </row>
    <row r="21" spans="1:4" x14ac:dyDescent="0.2">
      <c r="A21" s="454" t="s">
        <v>807</v>
      </c>
      <c r="B21" s="452"/>
      <c r="C21" s="452"/>
      <c r="D21" s="452"/>
    </row>
    <row r="22" spans="1:4" x14ac:dyDescent="0.2">
      <c r="A22" s="457" t="s">
        <v>808</v>
      </c>
      <c r="B22" s="452"/>
      <c r="C22" s="452"/>
      <c r="D22" s="452"/>
    </row>
    <row r="23" spans="1:4" ht="30" customHeight="1" x14ac:dyDescent="0.2">
      <c r="A23" s="458" t="s">
        <v>809</v>
      </c>
      <c r="B23" s="452"/>
      <c r="C23" s="452"/>
      <c r="D23" s="452"/>
    </row>
    <row r="24" spans="1:4" x14ac:dyDescent="0.2">
      <c r="A24" s="212"/>
    </row>
    <row r="25" spans="1:4" x14ac:dyDescent="0.2">
      <c r="A25" s="454" t="s">
        <v>810</v>
      </c>
      <c r="B25" s="452"/>
      <c r="C25" s="452"/>
      <c r="D25" s="452"/>
    </row>
    <row r="26" spans="1:4" x14ac:dyDescent="0.2">
      <c r="A26" s="454" t="s">
        <v>811</v>
      </c>
      <c r="B26" s="452"/>
      <c r="C26" s="452"/>
      <c r="D26" s="452"/>
    </row>
    <row r="27" spans="1:4" x14ac:dyDescent="0.2">
      <c r="A27" s="212"/>
    </row>
    <row r="28" spans="1:4" x14ac:dyDescent="0.2">
      <c r="A28" s="454" t="s">
        <v>812</v>
      </c>
      <c r="B28" s="452"/>
      <c r="C28" s="452"/>
      <c r="D28" s="452"/>
    </row>
    <row r="29" spans="1:4" x14ac:dyDescent="0.2">
      <c r="A29" s="212"/>
    </row>
    <row r="30" spans="1:4" ht="27" customHeight="1" x14ac:dyDescent="0.2">
      <c r="A30" s="454" t="s">
        <v>813</v>
      </c>
      <c r="B30" s="452"/>
      <c r="C30" s="452"/>
      <c r="D30" s="452"/>
    </row>
    <row r="31" spans="1:4" ht="50" customHeight="1" x14ac:dyDescent="0.2">
      <c r="A31" s="454" t="s">
        <v>814</v>
      </c>
      <c r="B31" s="452"/>
      <c r="C31" s="452"/>
      <c r="D31" s="452"/>
    </row>
    <row r="32" spans="1:4" ht="27" customHeight="1" x14ac:dyDescent="0.2">
      <c r="A32" s="454" t="s">
        <v>815</v>
      </c>
      <c r="B32" s="452"/>
      <c r="C32" s="452"/>
      <c r="D32" s="452"/>
    </row>
    <row r="33" spans="1:4" ht="27" customHeight="1" x14ac:dyDescent="0.2">
      <c r="A33" s="454" t="s">
        <v>816</v>
      </c>
      <c r="B33" s="452"/>
      <c r="C33" s="452"/>
      <c r="D33" s="452"/>
    </row>
    <row r="34" spans="1:4" ht="32" customHeight="1" x14ac:dyDescent="0.2">
      <c r="A34" s="454" t="s">
        <v>817</v>
      </c>
      <c r="B34" s="452"/>
      <c r="C34" s="452"/>
      <c r="D34" s="452"/>
    </row>
    <row r="35" spans="1:4" ht="47.5" customHeight="1" x14ac:dyDescent="0.2">
      <c r="A35" s="454" t="s">
        <v>818</v>
      </c>
      <c r="B35" s="452"/>
      <c r="C35" s="452"/>
      <c r="D35" s="452"/>
    </row>
    <row r="36" spans="1:4" ht="59.5" customHeight="1" x14ac:dyDescent="0.2">
      <c r="A36" s="454" t="s">
        <v>819</v>
      </c>
      <c r="B36" s="452"/>
      <c r="C36" s="452"/>
      <c r="D36" s="452"/>
    </row>
    <row r="37" spans="1:4" ht="27" customHeight="1" x14ac:dyDescent="0.2">
      <c r="A37" s="464" t="s">
        <v>820</v>
      </c>
      <c r="B37" s="465"/>
      <c r="C37" s="465"/>
      <c r="D37" s="465"/>
    </row>
    <row r="38" spans="1:4" ht="27" customHeight="1" x14ac:dyDescent="0.2">
      <c r="A38" s="212"/>
    </row>
    <row r="39" spans="1:4" ht="27" customHeight="1" x14ac:dyDescent="0.2">
      <c r="A39" s="454" t="s">
        <v>821</v>
      </c>
      <c r="B39" s="452"/>
      <c r="C39" s="452"/>
      <c r="D39" s="452"/>
    </row>
    <row r="40" spans="1:4" ht="26" customHeight="1" x14ac:dyDescent="0.2">
      <c r="A40" s="466" t="s">
        <v>832</v>
      </c>
      <c r="B40" s="465"/>
      <c r="C40" s="465"/>
      <c r="D40" s="465"/>
    </row>
    <row r="41" spans="1:4" ht="26" customHeight="1" x14ac:dyDescent="0.2">
      <c r="A41" s="216"/>
      <c r="B41" s="215"/>
      <c r="C41" s="215"/>
      <c r="D41" s="215"/>
    </row>
    <row r="42" spans="1:4" ht="26" customHeight="1" x14ac:dyDescent="0.2">
      <c r="A42" s="461" t="s">
        <v>824</v>
      </c>
      <c r="B42" s="461"/>
      <c r="C42" s="461"/>
      <c r="D42" s="461"/>
    </row>
    <row r="43" spans="1:4" ht="26" customHeight="1" x14ac:dyDescent="0.2">
      <c r="A43" s="462"/>
      <c r="B43" s="462"/>
      <c r="C43" s="462"/>
      <c r="D43" s="462"/>
    </row>
    <row r="44" spans="1:4" s="215" customFormat="1" ht="26" customHeight="1" x14ac:dyDescent="0.2">
      <c r="A44" s="217" t="s">
        <v>825</v>
      </c>
      <c r="B44" s="463"/>
      <c r="C44" s="463"/>
      <c r="D44" s="621" t="s">
        <v>827</v>
      </c>
    </row>
    <row r="45" spans="1:4" ht="26" customHeight="1" x14ac:dyDescent="0.2">
      <c r="A45" s="462"/>
      <c r="B45" s="462"/>
      <c r="C45" s="462"/>
      <c r="D45" s="462"/>
    </row>
    <row r="46" spans="1:4" s="215" customFormat="1" ht="26" customHeight="1" x14ac:dyDescent="0.2">
      <c r="A46" s="461" t="s">
        <v>822</v>
      </c>
      <c r="B46" s="461"/>
      <c r="C46" s="461"/>
      <c r="D46" s="461"/>
    </row>
    <row r="47" spans="1:4" ht="26" customHeight="1" x14ac:dyDescent="0.2">
      <c r="A47" s="462"/>
      <c r="B47" s="462"/>
      <c r="C47" s="462"/>
      <c r="D47" s="462"/>
    </row>
    <row r="48" spans="1:4" s="215" customFormat="1" ht="26" customHeight="1" x14ac:dyDescent="0.2">
      <c r="A48" s="217" t="s">
        <v>826</v>
      </c>
      <c r="B48" s="217"/>
      <c r="C48" s="217"/>
      <c r="D48" s="621" t="s">
        <v>147</v>
      </c>
    </row>
    <row r="49" spans="1:4" ht="65" customHeight="1" x14ac:dyDescent="0.2">
      <c r="A49" s="213"/>
    </row>
    <row r="50" spans="1:4" ht="34" customHeight="1" x14ac:dyDescent="0.2">
      <c r="A50" s="219" t="s">
        <v>823</v>
      </c>
      <c r="B50" s="459"/>
      <c r="C50" s="459"/>
      <c r="D50" s="459"/>
    </row>
    <row r="51" spans="1:4" x14ac:dyDescent="0.2">
      <c r="A51" s="213"/>
    </row>
  </sheetData>
  <sheetProtection algorithmName="SHA-512" hashValue="Xhlk3a1lIuXkZCxkSM85MvXTF/zSoS2Xn5bWA6XFiULy1gNWCme+ytZSpSanbHsqNOY9fTGLONYICAlGDfDLQw==" saltValue="cA/RyIw/bYvESSNP6F07MQ==" spinCount="100000" sheet="1" objects="1" scenarios="1"/>
  <mergeCells count="39">
    <mergeCell ref="B50:D50"/>
    <mergeCell ref="C10:D10"/>
    <mergeCell ref="C11:D11"/>
    <mergeCell ref="C12:D12"/>
    <mergeCell ref="A42:D42"/>
    <mergeCell ref="A43:D43"/>
    <mergeCell ref="A45:D45"/>
    <mergeCell ref="A46:D46"/>
    <mergeCell ref="A47:D47"/>
    <mergeCell ref="B44:C44"/>
    <mergeCell ref="A36:D36"/>
    <mergeCell ref="A37:D37"/>
    <mergeCell ref="A39:D39"/>
    <mergeCell ref="A40:D40"/>
    <mergeCell ref="A34:D34"/>
    <mergeCell ref="A35:D35"/>
    <mergeCell ref="A1:D1"/>
    <mergeCell ref="A30:D30"/>
    <mergeCell ref="A31:D31"/>
    <mergeCell ref="A32:D32"/>
    <mergeCell ref="A33:D33"/>
    <mergeCell ref="A21:D21"/>
    <mergeCell ref="A22:D22"/>
    <mergeCell ref="A23:D23"/>
    <mergeCell ref="A25:D25"/>
    <mergeCell ref="A26:D26"/>
    <mergeCell ref="A28:D28"/>
    <mergeCell ref="A14:D14"/>
    <mergeCell ref="A15:D15"/>
    <mergeCell ref="A16:D16"/>
    <mergeCell ref="A17:D17"/>
    <mergeCell ref="A18:D18"/>
    <mergeCell ref="A20:D20"/>
    <mergeCell ref="A3:D3"/>
    <mergeCell ref="A5:D5"/>
    <mergeCell ref="A6:D6"/>
    <mergeCell ref="A8:D8"/>
    <mergeCell ref="A9:D9"/>
    <mergeCell ref="A13:D13"/>
  </mergeCells>
  <phoneticPr fontId="3"/>
  <pageMargins left="0.7" right="0.7" top="0.75" bottom="0.75" header="0.3" footer="0.3"/>
  <pageSetup paperSize="9" orientation="portrait" r:id="rId1"/>
  <rowBreaks count="1" manualBreakCount="1">
    <brk id="22"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D5AF0D-26EF-4FF7-B390-321C50EFAE93}">
  <dimension ref="A3:D12"/>
  <sheetViews>
    <sheetView zoomScale="160" zoomScaleNormal="160" workbookViewId="0">
      <selection activeCell="B3" sqref="B3"/>
    </sheetView>
  </sheetViews>
  <sheetFormatPr defaultColWidth="9" defaultRowHeight="12" x14ac:dyDescent="0.2"/>
  <cols>
    <col min="3" max="3" width="73" bestFit="1" customWidth="1"/>
    <col min="4" max="4" width="51" bestFit="1" customWidth="1"/>
  </cols>
  <sheetData>
    <row r="3" spans="1:4" x14ac:dyDescent="0.2">
      <c r="A3" t="s">
        <v>132</v>
      </c>
      <c r="B3" s="81">
        <v>1</v>
      </c>
      <c r="C3" s="81" t="s">
        <v>164</v>
      </c>
    </row>
    <row r="4" spans="1:4" x14ac:dyDescent="0.2">
      <c r="B4" s="81">
        <v>2</v>
      </c>
      <c r="C4" s="81" t="s">
        <v>165</v>
      </c>
    </row>
    <row r="5" spans="1:4" x14ac:dyDescent="0.2">
      <c r="B5" s="81">
        <v>3</v>
      </c>
      <c r="C5" s="81" t="s">
        <v>166</v>
      </c>
    </row>
    <row r="6" spans="1:4" x14ac:dyDescent="0.2">
      <c r="B6" s="81">
        <v>4</v>
      </c>
      <c r="C6" s="81" t="s">
        <v>167</v>
      </c>
    </row>
    <row r="7" spans="1:4" x14ac:dyDescent="0.2">
      <c r="B7" s="81">
        <v>5</v>
      </c>
      <c r="C7" s="81" t="s">
        <v>168</v>
      </c>
    </row>
    <row r="10" spans="1:4" ht="12" customHeight="1" x14ac:dyDescent="0.2">
      <c r="A10" t="s">
        <v>160</v>
      </c>
      <c r="B10" s="81">
        <v>1</v>
      </c>
      <c r="C10" s="82" t="s">
        <v>161</v>
      </c>
      <c r="D10" s="80" t="s">
        <v>159</v>
      </c>
    </row>
    <row r="11" spans="1:4" x14ac:dyDescent="0.2">
      <c r="B11" s="81">
        <v>2</v>
      </c>
      <c r="C11" s="67" t="s">
        <v>162</v>
      </c>
    </row>
    <row r="12" spans="1:4" x14ac:dyDescent="0.2">
      <c r="B12" s="81">
        <v>3</v>
      </c>
      <c r="C12" s="67" t="s">
        <v>88</v>
      </c>
    </row>
  </sheetData>
  <phoneticPr fontId="3"/>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612527-0C2C-438D-B763-828BEEE54526}">
  <dimension ref="A1:H39"/>
  <sheetViews>
    <sheetView view="pageBreakPreview" topLeftCell="A9" zoomScale="130" zoomScaleNormal="100" zoomScaleSheetLayoutView="130" workbookViewId="0">
      <selection activeCell="I22" sqref="A22:XFD30"/>
    </sheetView>
  </sheetViews>
  <sheetFormatPr defaultColWidth="9" defaultRowHeight="13" x14ac:dyDescent="0.2"/>
  <cols>
    <col min="1" max="1" width="11.59765625" style="1" customWidth="1"/>
    <col min="2" max="2" width="13.3984375" style="1" customWidth="1"/>
    <col min="3" max="8" width="12" style="1" customWidth="1"/>
  </cols>
  <sheetData>
    <row r="1" spans="1:8" ht="21" x14ac:dyDescent="0.2">
      <c r="A1" s="475" t="s">
        <v>111</v>
      </c>
      <c r="B1" s="475"/>
      <c r="C1" s="475"/>
      <c r="D1" s="476" t="s">
        <v>90</v>
      </c>
      <c r="E1" s="476"/>
      <c r="F1" s="476"/>
      <c r="G1" s="444" t="s">
        <v>103</v>
      </c>
      <c r="H1" s="444"/>
    </row>
    <row r="2" spans="1:8" ht="12" x14ac:dyDescent="0.2">
      <c r="A2" s="330" t="s">
        <v>94</v>
      </c>
      <c r="B2" s="46" t="s">
        <v>75</v>
      </c>
      <c r="C2" s="430"/>
      <c r="D2" s="430"/>
      <c r="E2" s="430"/>
      <c r="F2" s="430"/>
      <c r="G2" s="430"/>
      <c r="H2" s="430"/>
    </row>
    <row r="3" spans="1:8" ht="12.5" customHeight="1" x14ac:dyDescent="0.2">
      <c r="A3" s="330"/>
      <c r="B3" s="46" t="s">
        <v>80</v>
      </c>
      <c r="C3" s="430" t="s">
        <v>14</v>
      </c>
      <c r="D3" s="430"/>
      <c r="E3" s="430"/>
      <c r="F3" s="430"/>
      <c r="G3" s="430"/>
      <c r="H3" s="430"/>
    </row>
    <row r="4" spans="1:8" ht="12" customHeight="1" x14ac:dyDescent="0.2">
      <c r="A4" s="330"/>
      <c r="B4" s="46"/>
      <c r="C4" s="430"/>
      <c r="D4" s="430"/>
      <c r="E4" s="430"/>
      <c r="F4" s="430"/>
      <c r="G4" s="430"/>
      <c r="H4" s="430"/>
    </row>
    <row r="5" spans="1:8" ht="12" x14ac:dyDescent="0.2">
      <c r="A5" s="330"/>
      <c r="B5" s="46" t="s">
        <v>76</v>
      </c>
      <c r="C5" s="433"/>
      <c r="D5" s="433"/>
      <c r="E5" s="46" t="s">
        <v>77</v>
      </c>
      <c r="F5" s="433"/>
      <c r="G5" s="433"/>
      <c r="H5" s="433"/>
    </row>
    <row r="6" spans="1:8" ht="12" x14ac:dyDescent="0.2">
      <c r="A6" s="330"/>
      <c r="B6" s="46" t="s">
        <v>78</v>
      </c>
      <c r="C6" s="433"/>
      <c r="D6" s="433"/>
      <c r="E6" s="46" t="s">
        <v>79</v>
      </c>
      <c r="F6" s="433"/>
      <c r="G6" s="433"/>
      <c r="H6" s="433"/>
    </row>
    <row r="7" spans="1:8" ht="24" x14ac:dyDescent="0.2">
      <c r="A7" s="330"/>
      <c r="B7" s="61" t="s">
        <v>92</v>
      </c>
      <c r="C7" s="430"/>
      <c r="D7" s="430"/>
      <c r="E7" s="430"/>
      <c r="F7" s="430"/>
      <c r="G7" s="430"/>
      <c r="H7" s="430"/>
    </row>
    <row r="8" spans="1:8" ht="12" x14ac:dyDescent="0.2">
      <c r="A8" s="330" t="s">
        <v>112</v>
      </c>
      <c r="B8" s="330"/>
      <c r="C8" s="474"/>
      <c r="D8" s="474"/>
      <c r="E8" s="474"/>
      <c r="F8" s="474"/>
      <c r="G8" s="474"/>
      <c r="H8" s="474"/>
    </row>
    <row r="9" spans="1:8" ht="12" x14ac:dyDescent="0.2">
      <c r="A9" s="330" t="s">
        <v>113</v>
      </c>
      <c r="B9" s="330"/>
      <c r="C9" s="474"/>
      <c r="D9" s="474"/>
      <c r="E9" s="474"/>
      <c r="F9" s="474"/>
      <c r="G9" s="474"/>
      <c r="H9" s="474"/>
    </row>
    <row r="10" spans="1:8" ht="12" x14ac:dyDescent="0.2">
      <c r="A10" s="330" t="s">
        <v>114</v>
      </c>
      <c r="B10" s="330"/>
      <c r="C10" s="474"/>
      <c r="D10" s="474"/>
      <c r="E10" s="474"/>
      <c r="F10" s="474"/>
      <c r="G10" s="474"/>
      <c r="H10" s="474"/>
    </row>
    <row r="11" spans="1:8" ht="12" x14ac:dyDescent="0.2">
      <c r="A11" s="330" t="s">
        <v>115</v>
      </c>
      <c r="B11" s="330" t="s">
        <v>116</v>
      </c>
      <c r="C11" s="60" t="s">
        <v>108</v>
      </c>
      <c r="D11" s="468" t="s">
        <v>107</v>
      </c>
      <c r="E11" s="469"/>
      <c r="F11" s="469"/>
      <c r="G11" s="470"/>
      <c r="H11" s="60" t="s">
        <v>126</v>
      </c>
    </row>
    <row r="12" spans="1:8" ht="12" x14ac:dyDescent="0.2">
      <c r="A12" s="330"/>
      <c r="B12" s="330"/>
      <c r="C12" s="62"/>
      <c r="D12" s="471"/>
      <c r="E12" s="472"/>
      <c r="F12" s="472"/>
      <c r="G12" s="473"/>
      <c r="H12" s="62"/>
    </row>
    <row r="13" spans="1:8" ht="12" x14ac:dyDescent="0.2">
      <c r="A13" s="330"/>
      <c r="B13" s="330"/>
      <c r="C13" s="62"/>
      <c r="D13" s="471"/>
      <c r="E13" s="472"/>
      <c r="F13" s="472"/>
      <c r="G13" s="473"/>
      <c r="H13" s="62"/>
    </row>
    <row r="14" spans="1:8" ht="12" x14ac:dyDescent="0.2">
      <c r="A14" s="330"/>
      <c r="B14" s="330"/>
      <c r="C14" s="62"/>
      <c r="D14" s="471"/>
      <c r="E14" s="472"/>
      <c r="F14" s="472"/>
      <c r="G14" s="473"/>
      <c r="H14" s="62"/>
    </row>
    <row r="15" spans="1:8" ht="12" x14ac:dyDescent="0.2">
      <c r="A15" s="330"/>
      <c r="B15" s="330"/>
      <c r="C15" s="62"/>
      <c r="D15" s="471"/>
      <c r="E15" s="472"/>
      <c r="F15" s="472"/>
      <c r="G15" s="473"/>
      <c r="H15" s="62"/>
    </row>
    <row r="16" spans="1:8" ht="12" x14ac:dyDescent="0.2">
      <c r="A16" s="330"/>
      <c r="B16" s="330"/>
      <c r="C16" s="62"/>
      <c r="D16" s="471"/>
      <c r="E16" s="472"/>
      <c r="F16" s="472"/>
      <c r="G16" s="473"/>
      <c r="H16" s="62"/>
    </row>
    <row r="17" spans="1:8" ht="12" x14ac:dyDescent="0.2">
      <c r="A17" s="330"/>
      <c r="B17" s="330"/>
      <c r="C17" s="62"/>
      <c r="D17" s="471"/>
      <c r="E17" s="472"/>
      <c r="F17" s="472"/>
      <c r="G17" s="473"/>
      <c r="H17" s="62"/>
    </row>
    <row r="18" spans="1:8" ht="12" x14ac:dyDescent="0.2">
      <c r="A18" s="330"/>
      <c r="B18" s="330"/>
      <c r="C18" s="62"/>
      <c r="D18" s="471"/>
      <c r="E18" s="472"/>
      <c r="F18" s="472"/>
      <c r="G18" s="473"/>
      <c r="H18" s="62"/>
    </row>
    <row r="19" spans="1:8" ht="12" x14ac:dyDescent="0.2">
      <c r="A19" s="330"/>
      <c r="B19" s="330"/>
      <c r="C19" s="62"/>
      <c r="D19" s="471"/>
      <c r="E19" s="472"/>
      <c r="F19" s="472"/>
      <c r="G19" s="473"/>
      <c r="H19" s="62"/>
    </row>
    <row r="20" spans="1:8" ht="12" x14ac:dyDescent="0.2">
      <c r="A20" s="330"/>
      <c r="B20" s="60" t="s">
        <v>117</v>
      </c>
      <c r="C20" s="474"/>
      <c r="D20" s="474"/>
      <c r="E20" s="474"/>
      <c r="F20" s="474"/>
      <c r="G20" s="474"/>
      <c r="H20" s="474"/>
    </row>
    <row r="21" spans="1:8" ht="12" x14ac:dyDescent="0.2">
      <c r="A21" s="330"/>
      <c r="B21" s="60" t="s">
        <v>118</v>
      </c>
      <c r="C21" s="474"/>
      <c r="D21" s="474"/>
      <c r="E21" s="474"/>
      <c r="F21" s="474"/>
      <c r="G21" s="474"/>
      <c r="H21" s="474"/>
    </row>
    <row r="22" spans="1:8" ht="12" x14ac:dyDescent="0.2">
      <c r="A22" s="330" t="s">
        <v>119</v>
      </c>
      <c r="B22" s="330"/>
      <c r="C22" s="330"/>
      <c r="D22" s="330"/>
      <c r="E22" s="330"/>
      <c r="F22" s="330"/>
      <c r="G22" s="330"/>
      <c r="H22" s="330"/>
    </row>
    <row r="23" spans="1:8" ht="12" x14ac:dyDescent="0.2">
      <c r="A23" s="330"/>
      <c r="B23" s="330"/>
      <c r="C23" s="330"/>
      <c r="D23" s="330"/>
      <c r="E23" s="330"/>
      <c r="F23" s="330"/>
      <c r="G23" s="330"/>
      <c r="H23" s="330"/>
    </row>
    <row r="24" spans="1:8" ht="12" x14ac:dyDescent="0.2">
      <c r="A24" s="330"/>
      <c r="B24" s="330"/>
      <c r="C24" s="330"/>
      <c r="D24" s="330"/>
      <c r="E24" s="330"/>
      <c r="F24" s="330"/>
      <c r="G24" s="330"/>
      <c r="H24" s="330"/>
    </row>
    <row r="25" spans="1:8" ht="12" x14ac:dyDescent="0.2">
      <c r="A25" s="330"/>
      <c r="B25" s="330"/>
      <c r="C25" s="330"/>
      <c r="D25" s="330"/>
      <c r="E25" s="330"/>
      <c r="F25" s="330"/>
      <c r="G25" s="330"/>
      <c r="H25" s="330"/>
    </row>
    <row r="26" spans="1:8" ht="12" x14ac:dyDescent="0.2">
      <c r="A26" s="330"/>
      <c r="B26" s="330"/>
      <c r="C26" s="330"/>
      <c r="D26" s="330"/>
      <c r="E26" s="330"/>
      <c r="F26" s="330"/>
      <c r="G26" s="330"/>
      <c r="H26" s="330"/>
    </row>
    <row r="27" spans="1:8" ht="12" x14ac:dyDescent="0.2">
      <c r="A27" s="330" t="s">
        <v>120</v>
      </c>
      <c r="B27" s="330"/>
      <c r="C27" s="330"/>
      <c r="D27" s="330"/>
      <c r="E27" s="330"/>
      <c r="F27" s="330"/>
      <c r="G27" s="330"/>
      <c r="H27" s="330"/>
    </row>
    <row r="28" spans="1:8" ht="12" x14ac:dyDescent="0.2">
      <c r="A28" s="62" t="s">
        <v>121</v>
      </c>
      <c r="B28" s="62" t="s">
        <v>122</v>
      </c>
      <c r="C28" s="467" t="s">
        <v>123</v>
      </c>
      <c r="D28" s="467"/>
      <c r="E28" s="467" t="s">
        <v>124</v>
      </c>
      <c r="F28" s="467"/>
      <c r="G28" s="467" t="s">
        <v>125</v>
      </c>
      <c r="H28" s="467"/>
    </row>
    <row r="29" spans="1:8" ht="12" x14ac:dyDescent="0.2">
      <c r="A29" s="369">
        <f ca="1">TODAY()</f>
        <v>46156</v>
      </c>
      <c r="B29" s="330"/>
      <c r="C29" s="467"/>
      <c r="D29" s="467"/>
      <c r="E29" s="467"/>
      <c r="F29" s="467"/>
      <c r="G29" s="467"/>
      <c r="H29" s="467"/>
    </row>
    <row r="30" spans="1:8" ht="12" x14ac:dyDescent="0.2">
      <c r="A30" s="330"/>
      <c r="B30" s="330"/>
      <c r="C30" s="467"/>
      <c r="D30" s="467"/>
      <c r="E30" s="467"/>
      <c r="F30" s="467"/>
      <c r="G30" s="467"/>
      <c r="H30" s="467"/>
    </row>
    <row r="31" spans="1:8" ht="12" x14ac:dyDescent="0.2">
      <c r="A31" s="59"/>
      <c r="B31" s="59"/>
      <c r="C31" s="59"/>
      <c r="D31" s="59"/>
      <c r="E31" s="59"/>
      <c r="F31" s="59"/>
      <c r="G31" s="59"/>
      <c r="H31" s="59"/>
    </row>
    <row r="32" spans="1:8" ht="12" x14ac:dyDescent="0.2">
      <c r="A32" s="59"/>
      <c r="B32" s="59"/>
      <c r="C32" s="59"/>
      <c r="D32" s="59"/>
      <c r="E32" s="59"/>
      <c r="F32" s="59"/>
      <c r="G32" s="59"/>
      <c r="H32" s="59"/>
    </row>
    <row r="33" spans="1:8" ht="12" x14ac:dyDescent="0.2">
      <c r="A33" s="59"/>
      <c r="B33" s="59"/>
      <c r="C33" s="59"/>
      <c r="D33" s="59"/>
      <c r="E33" s="59"/>
      <c r="F33" s="59"/>
      <c r="G33" s="59"/>
      <c r="H33" s="59"/>
    </row>
    <row r="34" spans="1:8" ht="12" x14ac:dyDescent="0.2">
      <c r="A34" s="59"/>
      <c r="B34" s="59"/>
      <c r="C34" s="59"/>
      <c r="D34" s="59"/>
      <c r="E34" s="59"/>
      <c r="F34" s="59"/>
      <c r="G34" s="59"/>
      <c r="H34" s="59"/>
    </row>
    <row r="35" spans="1:8" ht="12" x14ac:dyDescent="0.2">
      <c r="A35" s="59"/>
      <c r="B35" s="59"/>
      <c r="C35" s="59"/>
      <c r="D35" s="59"/>
      <c r="E35" s="59"/>
      <c r="F35" s="59"/>
      <c r="G35" s="59"/>
      <c r="H35" s="59"/>
    </row>
    <row r="36" spans="1:8" ht="12" x14ac:dyDescent="0.2">
      <c r="A36" s="59"/>
      <c r="B36" s="59"/>
      <c r="C36" s="59"/>
      <c r="D36" s="59"/>
      <c r="E36" s="59"/>
      <c r="F36" s="59"/>
      <c r="G36" s="59"/>
      <c r="H36" s="59"/>
    </row>
    <row r="37" spans="1:8" ht="12" x14ac:dyDescent="0.2">
      <c r="A37" s="59"/>
      <c r="B37" s="59"/>
      <c r="C37" s="59"/>
      <c r="D37" s="59"/>
      <c r="E37" s="59"/>
      <c r="F37" s="59"/>
      <c r="G37" s="59"/>
      <c r="H37" s="59"/>
    </row>
    <row r="38" spans="1:8" ht="12" x14ac:dyDescent="0.2">
      <c r="A38" s="59"/>
      <c r="B38" s="59"/>
      <c r="C38" s="59"/>
      <c r="D38" s="59"/>
      <c r="E38" s="59"/>
      <c r="F38" s="59"/>
      <c r="G38" s="59"/>
      <c r="H38" s="59"/>
    </row>
    <row r="39" spans="1:8" ht="12" x14ac:dyDescent="0.2">
      <c r="A39" s="59"/>
      <c r="B39" s="59"/>
      <c r="C39" s="59"/>
      <c r="D39" s="59"/>
      <c r="E39" s="59"/>
      <c r="F39" s="59"/>
      <c r="G39" s="59"/>
      <c r="H39" s="59"/>
    </row>
  </sheetData>
  <mergeCells count="40">
    <mergeCell ref="D18:G18"/>
    <mergeCell ref="A1:C1"/>
    <mergeCell ref="D1:F1"/>
    <mergeCell ref="G1:H1"/>
    <mergeCell ref="C2:H2"/>
    <mergeCell ref="C3:H3"/>
    <mergeCell ref="A2:A7"/>
    <mergeCell ref="C4:H4"/>
    <mergeCell ref="C22:H26"/>
    <mergeCell ref="A8:B8"/>
    <mergeCell ref="A9:B9"/>
    <mergeCell ref="A10:B10"/>
    <mergeCell ref="C5:D5"/>
    <mergeCell ref="F5:H5"/>
    <mergeCell ref="C6:D6"/>
    <mergeCell ref="F6:H6"/>
    <mergeCell ref="C7:H7"/>
    <mergeCell ref="C8:H8"/>
    <mergeCell ref="C9:H9"/>
    <mergeCell ref="C10:H10"/>
    <mergeCell ref="C20:H20"/>
    <mergeCell ref="C21:H21"/>
    <mergeCell ref="D16:G16"/>
    <mergeCell ref="D17:G17"/>
    <mergeCell ref="G28:H30"/>
    <mergeCell ref="B29:B30"/>
    <mergeCell ref="A29:A30"/>
    <mergeCell ref="C27:H27"/>
    <mergeCell ref="D11:G11"/>
    <mergeCell ref="D12:G12"/>
    <mergeCell ref="D13:G13"/>
    <mergeCell ref="D14:G14"/>
    <mergeCell ref="D15:G15"/>
    <mergeCell ref="D19:G19"/>
    <mergeCell ref="B11:B19"/>
    <mergeCell ref="A11:A21"/>
    <mergeCell ref="A27:B27"/>
    <mergeCell ref="C28:D30"/>
    <mergeCell ref="E28:F30"/>
    <mergeCell ref="A22:B26"/>
  </mergeCells>
  <phoneticPr fontId="3"/>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32"/>
  <sheetViews>
    <sheetView view="pageBreakPreview" zoomScale="160" zoomScaleNormal="100" zoomScaleSheetLayoutView="160" zoomScalePageLayoutView="175" workbookViewId="0">
      <selection activeCell="B12" sqref="B12:E12"/>
    </sheetView>
  </sheetViews>
  <sheetFormatPr defaultColWidth="9" defaultRowHeight="13" x14ac:dyDescent="0.2"/>
  <cols>
    <col min="1" max="1" width="11.59765625" style="1" customWidth="1"/>
    <col min="2" max="2" width="13.3984375" style="1" customWidth="1"/>
    <col min="3" max="8" width="12" style="1" customWidth="1"/>
    <col min="9" max="12" width="9" style="1"/>
    <col min="13" max="13" width="8.796875" style="1" customWidth="1"/>
    <col min="14" max="16384" width="9" style="1"/>
  </cols>
  <sheetData>
    <row r="1" spans="1:8" ht="27" customHeight="1" thickBot="1" x14ac:dyDescent="0.25">
      <c r="A1" s="515" t="s">
        <v>91</v>
      </c>
      <c r="B1" s="515"/>
      <c r="C1" s="515"/>
      <c r="D1" s="522" t="s">
        <v>90</v>
      </c>
      <c r="E1" s="522"/>
      <c r="F1" s="522"/>
      <c r="G1" s="514" t="s">
        <v>103</v>
      </c>
      <c r="H1" s="514"/>
    </row>
    <row r="2" spans="1:8" ht="36.75" customHeight="1" thickTop="1" thickBot="1" x14ac:dyDescent="0.25">
      <c r="A2" s="50" t="s">
        <v>81</v>
      </c>
      <c r="B2" s="534" t="s">
        <v>33</v>
      </c>
      <c r="C2" s="535"/>
      <c r="D2" s="14" t="s">
        <v>10</v>
      </c>
      <c r="E2" s="15"/>
      <c r="F2" s="16" t="s">
        <v>8</v>
      </c>
      <c r="G2" s="536"/>
      <c r="H2" s="537"/>
    </row>
    <row r="3" spans="1:8" ht="19.5" customHeight="1" thickTop="1" x14ac:dyDescent="0.2">
      <c r="A3" s="523" t="s">
        <v>82</v>
      </c>
      <c r="B3" s="525"/>
      <c r="C3" s="526"/>
      <c r="D3" s="527"/>
      <c r="E3" s="527"/>
      <c r="F3" s="527"/>
      <c r="G3" s="527"/>
      <c r="H3" s="528"/>
    </row>
    <row r="4" spans="1:8" ht="19.5" customHeight="1" x14ac:dyDescent="0.2">
      <c r="A4" s="524"/>
      <c r="B4" s="529"/>
      <c r="C4" s="530"/>
      <c r="D4" s="530"/>
      <c r="E4" s="530"/>
      <c r="F4" s="530"/>
      <c r="G4" s="530"/>
      <c r="H4" s="531"/>
    </row>
    <row r="5" spans="1:8" ht="25.5" customHeight="1" x14ac:dyDescent="0.2">
      <c r="A5" s="532" t="s">
        <v>83</v>
      </c>
      <c r="B5" s="500"/>
      <c r="C5" s="501"/>
      <c r="D5" s="501"/>
      <c r="E5" s="501"/>
      <c r="F5" s="501"/>
      <c r="G5" s="501"/>
      <c r="H5" s="502"/>
    </row>
    <row r="6" spans="1:8" ht="25.5" customHeight="1" x14ac:dyDescent="0.2">
      <c r="A6" s="533"/>
      <c r="B6" s="503"/>
      <c r="C6" s="504"/>
      <c r="D6" s="504"/>
      <c r="E6" s="504"/>
      <c r="F6" s="504"/>
      <c r="G6" s="504"/>
      <c r="H6" s="505"/>
    </row>
    <row r="7" spans="1:8" ht="25.5" customHeight="1" x14ac:dyDescent="0.2">
      <c r="A7" s="533"/>
      <c r="B7" s="503"/>
      <c r="C7" s="504"/>
      <c r="D7" s="504"/>
      <c r="E7" s="504"/>
      <c r="F7" s="504"/>
      <c r="G7" s="504"/>
      <c r="H7" s="505"/>
    </row>
    <row r="8" spans="1:8" ht="25.5" customHeight="1" x14ac:dyDescent="0.2">
      <c r="A8" s="533"/>
      <c r="B8" s="503"/>
      <c r="C8" s="504"/>
      <c r="D8" s="504"/>
      <c r="E8" s="504"/>
      <c r="F8" s="504"/>
      <c r="G8" s="504"/>
      <c r="H8" s="505"/>
    </row>
    <row r="9" spans="1:8" ht="25.5" customHeight="1" x14ac:dyDescent="0.2">
      <c r="A9" s="533"/>
      <c r="B9" s="503"/>
      <c r="C9" s="504"/>
      <c r="D9" s="504"/>
      <c r="E9" s="504"/>
      <c r="F9" s="504"/>
      <c r="G9" s="504"/>
      <c r="H9" s="505"/>
    </row>
    <row r="10" spans="1:8" ht="25.5" customHeight="1" x14ac:dyDescent="0.2">
      <c r="A10" s="533"/>
      <c r="B10" s="506"/>
      <c r="C10" s="507"/>
      <c r="D10" s="507"/>
      <c r="E10" s="507"/>
      <c r="F10" s="507"/>
      <c r="G10" s="507"/>
      <c r="H10" s="508"/>
    </row>
    <row r="11" spans="1:8" ht="29.5" customHeight="1" x14ac:dyDescent="0.2">
      <c r="A11" s="41" t="s">
        <v>110</v>
      </c>
      <c r="B11" s="518"/>
      <c r="C11" s="519"/>
      <c r="D11" s="519"/>
      <c r="E11" s="519"/>
      <c r="F11" s="520" t="s">
        <v>106</v>
      </c>
      <c r="G11" s="56" t="s">
        <v>97</v>
      </c>
      <c r="H11" s="57" t="s">
        <v>98</v>
      </c>
    </row>
    <row r="12" spans="1:8" ht="25.5" customHeight="1" x14ac:dyDescent="0.2">
      <c r="A12" s="42" t="s">
        <v>49</v>
      </c>
      <c r="B12" s="518"/>
      <c r="C12" s="519"/>
      <c r="D12" s="519"/>
      <c r="E12" s="519"/>
      <c r="F12" s="521"/>
      <c r="G12" s="56" t="s">
        <v>99</v>
      </c>
      <c r="H12" s="58" t="s">
        <v>101</v>
      </c>
    </row>
    <row r="13" spans="1:8" ht="27.5" customHeight="1" x14ac:dyDescent="0.2">
      <c r="A13" s="532" t="s">
        <v>100</v>
      </c>
      <c r="B13" s="43" t="s">
        <v>54</v>
      </c>
      <c r="C13" s="296" t="s">
        <v>89</v>
      </c>
      <c r="D13" s="297"/>
      <c r="E13" s="297"/>
      <c r="F13" s="297"/>
      <c r="G13" s="297"/>
      <c r="H13" s="542"/>
    </row>
    <row r="14" spans="1:8" ht="27.5" customHeight="1" x14ac:dyDescent="0.2">
      <c r="A14" s="540"/>
      <c r="B14" s="44" t="s">
        <v>54</v>
      </c>
      <c r="C14" s="299" t="s">
        <v>87</v>
      </c>
      <c r="D14" s="300"/>
      <c r="E14" s="300"/>
      <c r="F14" s="300"/>
      <c r="G14" s="300"/>
      <c r="H14" s="496"/>
    </row>
    <row r="15" spans="1:8" ht="27.5" customHeight="1" x14ac:dyDescent="0.2">
      <c r="A15" s="541"/>
      <c r="B15" s="45" t="s">
        <v>54</v>
      </c>
      <c r="C15" s="302" t="s">
        <v>88</v>
      </c>
      <c r="D15" s="303"/>
      <c r="E15" s="303"/>
      <c r="F15" s="303"/>
      <c r="G15" s="303"/>
      <c r="H15" s="497"/>
    </row>
    <row r="16" spans="1:8" ht="25.5" customHeight="1" x14ac:dyDescent="0.2">
      <c r="A16" s="509" t="s">
        <v>102</v>
      </c>
      <c r="B16" s="46" t="s">
        <v>75</v>
      </c>
      <c r="C16" s="538"/>
      <c r="D16" s="538"/>
      <c r="E16" s="538"/>
      <c r="F16" s="538"/>
      <c r="G16" s="538"/>
      <c r="H16" s="539"/>
    </row>
    <row r="17" spans="1:8" ht="25.5" customHeight="1" x14ac:dyDescent="0.2">
      <c r="A17" s="510"/>
      <c r="B17" s="47" t="s">
        <v>80</v>
      </c>
      <c r="C17" s="498" t="s">
        <v>14</v>
      </c>
      <c r="D17" s="498"/>
      <c r="E17" s="498"/>
      <c r="F17" s="498"/>
      <c r="G17" s="498"/>
      <c r="H17" s="499"/>
    </row>
    <row r="18" spans="1:8" ht="25.5" customHeight="1" x14ac:dyDescent="0.2">
      <c r="A18" s="510"/>
      <c r="B18" s="48"/>
      <c r="C18" s="512"/>
      <c r="D18" s="512"/>
      <c r="E18" s="512"/>
      <c r="F18" s="512"/>
      <c r="G18" s="512"/>
      <c r="H18" s="513"/>
    </row>
    <row r="19" spans="1:8" ht="25.5" customHeight="1" x14ac:dyDescent="0.2">
      <c r="A19" s="510"/>
      <c r="B19" s="46" t="s">
        <v>76</v>
      </c>
      <c r="C19" s="482"/>
      <c r="D19" s="482"/>
      <c r="E19" s="46" t="s">
        <v>77</v>
      </c>
      <c r="F19" s="482"/>
      <c r="G19" s="482"/>
      <c r="H19" s="483"/>
    </row>
    <row r="20" spans="1:8" ht="25.5" customHeight="1" x14ac:dyDescent="0.2">
      <c r="A20" s="510"/>
      <c r="B20" s="46" t="s">
        <v>78</v>
      </c>
      <c r="C20" s="516"/>
      <c r="D20" s="517"/>
      <c r="E20" s="46" t="s">
        <v>79</v>
      </c>
      <c r="F20" s="516"/>
      <c r="G20" s="482"/>
      <c r="H20" s="483"/>
    </row>
    <row r="21" spans="1:8" ht="25.5" customHeight="1" thickBot="1" x14ac:dyDescent="0.25">
      <c r="A21" s="511"/>
      <c r="B21" s="49" t="s">
        <v>92</v>
      </c>
      <c r="C21" s="484"/>
      <c r="D21" s="484"/>
      <c r="E21" s="484"/>
      <c r="F21" s="484"/>
      <c r="G21" s="484"/>
      <c r="H21" s="485"/>
    </row>
    <row r="22" spans="1:8" ht="13.5" thickTop="1" x14ac:dyDescent="0.2">
      <c r="A22" s="493" t="s">
        <v>26</v>
      </c>
      <c r="B22" s="494"/>
      <c r="C22" s="494"/>
      <c r="D22" s="494"/>
      <c r="E22" s="494"/>
      <c r="F22" s="494"/>
      <c r="G22" s="494"/>
      <c r="H22" s="495"/>
    </row>
    <row r="23" spans="1:8" ht="15.75" customHeight="1" x14ac:dyDescent="0.2">
      <c r="A23" s="477" t="s">
        <v>41</v>
      </c>
      <c r="B23" s="11" t="s">
        <v>68</v>
      </c>
      <c r="C23" s="11" t="s">
        <v>74</v>
      </c>
      <c r="D23" s="11" t="s">
        <v>69</v>
      </c>
      <c r="E23" s="11" t="s">
        <v>70</v>
      </c>
      <c r="F23" s="11" t="s">
        <v>71</v>
      </c>
      <c r="G23" s="11" t="s">
        <v>72</v>
      </c>
      <c r="H23" s="11" t="s">
        <v>73</v>
      </c>
    </row>
    <row r="24" spans="1:8" ht="21" customHeight="1" x14ac:dyDescent="0.2">
      <c r="A24" s="478"/>
      <c r="B24" s="9" t="s">
        <v>19</v>
      </c>
      <c r="C24" s="9" t="s">
        <v>20</v>
      </c>
      <c r="D24" s="9" t="s">
        <v>25</v>
      </c>
      <c r="E24" s="9" t="s">
        <v>21</v>
      </c>
      <c r="F24" s="9" t="s">
        <v>22</v>
      </c>
      <c r="G24" s="9" t="s">
        <v>40</v>
      </c>
      <c r="H24" s="9" t="s">
        <v>55</v>
      </c>
    </row>
    <row r="25" spans="1:8" ht="43.5" customHeight="1" x14ac:dyDescent="0.2">
      <c r="A25" s="10" t="s">
        <v>12</v>
      </c>
      <c r="B25" s="486"/>
      <c r="C25" s="487"/>
      <c r="D25" s="487"/>
      <c r="E25" s="487"/>
      <c r="F25" s="488"/>
      <c r="G25" s="489" t="s">
        <v>105</v>
      </c>
      <c r="H25" s="490"/>
    </row>
    <row r="26" spans="1:8" ht="30" customHeight="1" x14ac:dyDescent="0.2">
      <c r="A26" s="12" t="s">
        <v>27</v>
      </c>
      <c r="B26" s="486"/>
      <c r="C26" s="487"/>
      <c r="D26" s="487"/>
      <c r="E26" s="487"/>
      <c r="F26" s="488"/>
      <c r="G26" s="491"/>
      <c r="H26" s="492"/>
    </row>
    <row r="27" spans="1:8" ht="15" customHeight="1" x14ac:dyDescent="0.2">
      <c r="A27" s="9" t="s">
        <v>11</v>
      </c>
      <c r="B27" s="292" t="s">
        <v>7</v>
      </c>
      <c r="C27" s="293"/>
      <c r="D27" s="40" t="s">
        <v>85</v>
      </c>
      <c r="E27" s="479" t="s">
        <v>28</v>
      </c>
      <c r="F27" s="480"/>
      <c r="G27" s="480"/>
      <c r="H27" s="480"/>
    </row>
    <row r="28" spans="1:8" ht="36" customHeight="1" x14ac:dyDescent="0.2">
      <c r="A28" s="6"/>
      <c r="B28" s="292"/>
      <c r="C28" s="293"/>
      <c r="D28" s="51"/>
      <c r="E28" s="481"/>
      <c r="F28" s="481"/>
      <c r="G28" s="481"/>
      <c r="H28" s="481"/>
    </row>
    <row r="29" spans="1:8" ht="15" customHeight="1" x14ac:dyDescent="0.2">
      <c r="A29" s="9" t="s">
        <v>23</v>
      </c>
      <c r="B29" s="294" t="s">
        <v>24</v>
      </c>
      <c r="C29" s="294"/>
      <c r="D29" s="52" t="s">
        <v>86</v>
      </c>
      <c r="E29" s="481"/>
      <c r="F29" s="481"/>
      <c r="G29" s="481"/>
      <c r="H29" s="481"/>
    </row>
    <row r="30" spans="1:8" ht="34.5" customHeight="1" x14ac:dyDescent="0.2">
      <c r="A30" s="6"/>
      <c r="B30" s="292"/>
      <c r="C30" s="293"/>
      <c r="D30" s="53"/>
      <c r="E30" s="481"/>
      <c r="F30" s="481"/>
      <c r="G30" s="481"/>
      <c r="H30" s="481"/>
    </row>
    <row r="31" spans="1:8" ht="25" customHeight="1" x14ac:dyDescent="0.2">
      <c r="A31" s="54" t="s">
        <v>96</v>
      </c>
      <c r="B31" s="55" t="s">
        <v>93</v>
      </c>
      <c r="C31" s="55" t="s">
        <v>86</v>
      </c>
      <c r="D31" s="54" t="s">
        <v>104</v>
      </c>
      <c r="E31" s="55" t="s">
        <v>95</v>
      </c>
      <c r="F31" s="55" t="s">
        <v>93</v>
      </c>
      <c r="G31" s="55" t="s">
        <v>86</v>
      </c>
      <c r="H31" s="55" t="s">
        <v>94</v>
      </c>
    </row>
    <row r="32" spans="1:8" ht="21" customHeight="1" x14ac:dyDescent="0.2">
      <c r="A32" s="37"/>
      <c r="B32" s="38"/>
      <c r="C32" s="38" t="s">
        <v>18</v>
      </c>
      <c r="D32" s="38"/>
      <c r="E32" s="38"/>
      <c r="F32" s="38"/>
      <c r="G32" s="38"/>
      <c r="H32" s="39" t="s">
        <v>84</v>
      </c>
    </row>
  </sheetData>
  <mergeCells count="35">
    <mergeCell ref="G1:H1"/>
    <mergeCell ref="A1:C1"/>
    <mergeCell ref="C20:D20"/>
    <mergeCell ref="F20:H20"/>
    <mergeCell ref="B12:E12"/>
    <mergeCell ref="B11:E11"/>
    <mergeCell ref="F11:F12"/>
    <mergeCell ref="D1:F1"/>
    <mergeCell ref="A3:A4"/>
    <mergeCell ref="B3:H4"/>
    <mergeCell ref="A5:A10"/>
    <mergeCell ref="B2:C2"/>
    <mergeCell ref="G2:H2"/>
    <mergeCell ref="C16:H16"/>
    <mergeCell ref="A13:A15"/>
    <mergeCell ref="C13:H13"/>
    <mergeCell ref="C14:H14"/>
    <mergeCell ref="C15:H15"/>
    <mergeCell ref="C17:H17"/>
    <mergeCell ref="B5:H10"/>
    <mergeCell ref="A16:A21"/>
    <mergeCell ref="C18:H18"/>
    <mergeCell ref="A23:A24"/>
    <mergeCell ref="E27:H30"/>
    <mergeCell ref="C19:D19"/>
    <mergeCell ref="F19:H19"/>
    <mergeCell ref="B27:C27"/>
    <mergeCell ref="B28:C28"/>
    <mergeCell ref="C21:H21"/>
    <mergeCell ref="B25:F25"/>
    <mergeCell ref="B26:F26"/>
    <mergeCell ref="G25:H26"/>
    <mergeCell ref="B29:C29"/>
    <mergeCell ref="B30:C30"/>
    <mergeCell ref="A22:H22"/>
  </mergeCells>
  <phoneticPr fontId="3"/>
  <pageMargins left="0.98425196850393704" right="0.39370078740157483" top="0.39370078740157483" bottom="0.39370078740157483" header="0" footer="0"/>
  <pageSetup paperSize="9" orientation="portrait" horizontalDpi="300" verticalDpi="30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32"/>
  <sheetViews>
    <sheetView view="pageBreakPreview" zoomScale="130" zoomScaleNormal="100" zoomScaleSheetLayoutView="130" zoomScalePageLayoutView="175" workbookViewId="0">
      <selection activeCell="K27" sqref="K27"/>
    </sheetView>
  </sheetViews>
  <sheetFormatPr defaultColWidth="9" defaultRowHeight="13" x14ac:dyDescent="0.2"/>
  <cols>
    <col min="1" max="1" width="11.59765625" style="1" customWidth="1"/>
    <col min="2" max="2" width="13.3984375" style="1" customWidth="1"/>
    <col min="3" max="8" width="12" style="1" customWidth="1"/>
    <col min="9" max="12" width="9" style="1"/>
    <col min="13" max="13" width="8.796875" style="1" customWidth="1"/>
    <col min="14" max="16384" width="9" style="1"/>
  </cols>
  <sheetData>
    <row r="1" spans="1:8" ht="27" customHeight="1" thickBot="1" x14ac:dyDescent="0.25">
      <c r="A1" s="595" t="s">
        <v>29</v>
      </c>
      <c r="B1" s="596"/>
      <c r="C1" s="596"/>
      <c r="D1" s="596"/>
      <c r="E1" s="596"/>
      <c r="F1" s="596"/>
      <c r="G1" s="596"/>
      <c r="H1" s="596"/>
    </row>
    <row r="2" spans="1:8" ht="36.75" customHeight="1" thickTop="1" thickBot="1" x14ac:dyDescent="0.25">
      <c r="A2" s="13" t="s">
        <v>4</v>
      </c>
      <c r="B2" s="597" t="s">
        <v>56</v>
      </c>
      <c r="C2" s="598"/>
      <c r="D2" s="14" t="s">
        <v>10</v>
      </c>
      <c r="E2" s="15"/>
      <c r="F2" s="16" t="s">
        <v>8</v>
      </c>
      <c r="G2" s="536"/>
      <c r="H2" s="537"/>
    </row>
    <row r="3" spans="1:8" ht="19.5" customHeight="1" thickTop="1" x14ac:dyDescent="0.2">
      <c r="A3" s="582" t="s">
        <v>31</v>
      </c>
      <c r="B3" s="600" t="s">
        <v>32</v>
      </c>
      <c r="C3" s="601"/>
      <c r="D3" s="602"/>
      <c r="E3" s="602"/>
      <c r="F3" s="602"/>
      <c r="G3" s="602"/>
      <c r="H3" s="603"/>
    </row>
    <row r="4" spans="1:8" ht="19.5" customHeight="1" x14ac:dyDescent="0.2">
      <c r="A4" s="599"/>
      <c r="B4" s="604"/>
      <c r="C4" s="605"/>
      <c r="D4" s="605"/>
      <c r="E4" s="605"/>
      <c r="F4" s="605"/>
      <c r="G4" s="605"/>
      <c r="H4" s="606"/>
    </row>
    <row r="5" spans="1:8" ht="25.5" customHeight="1" x14ac:dyDescent="0.2">
      <c r="A5" s="582" t="s">
        <v>13</v>
      </c>
      <c r="B5" s="588" t="s">
        <v>38</v>
      </c>
      <c r="C5" s="589"/>
      <c r="D5" s="589"/>
      <c r="E5" s="589"/>
      <c r="F5" s="589"/>
      <c r="G5" s="589"/>
      <c r="H5" s="590"/>
    </row>
    <row r="6" spans="1:8" ht="25.5" customHeight="1" x14ac:dyDescent="0.2">
      <c r="A6" s="587"/>
      <c r="B6" s="576" t="s">
        <v>37</v>
      </c>
      <c r="C6" s="591"/>
      <c r="D6" s="591"/>
      <c r="E6" s="591"/>
      <c r="F6" s="591"/>
      <c r="G6" s="591"/>
      <c r="H6" s="592"/>
    </row>
    <row r="7" spans="1:8" ht="25.5" customHeight="1" x14ac:dyDescent="0.2">
      <c r="A7" s="587"/>
      <c r="B7" s="576" t="s">
        <v>36</v>
      </c>
      <c r="C7" s="591"/>
      <c r="D7" s="591"/>
      <c r="E7" s="591"/>
      <c r="F7" s="591"/>
      <c r="G7" s="591"/>
      <c r="H7" s="592"/>
    </row>
    <row r="8" spans="1:8" ht="25.5" customHeight="1" x14ac:dyDescent="0.2">
      <c r="A8" s="587"/>
      <c r="B8" s="570"/>
      <c r="C8" s="593"/>
      <c r="D8" s="593"/>
      <c r="E8" s="593"/>
      <c r="F8" s="593"/>
      <c r="G8" s="593"/>
      <c r="H8" s="594"/>
    </row>
    <row r="9" spans="1:8" ht="25.5" customHeight="1" x14ac:dyDescent="0.2">
      <c r="A9" s="587"/>
      <c r="B9" s="570" t="s">
        <v>30</v>
      </c>
      <c r="C9" s="571"/>
      <c r="D9" s="571"/>
      <c r="E9" s="571"/>
      <c r="F9" s="571"/>
      <c r="G9" s="571"/>
      <c r="H9" s="572"/>
    </row>
    <row r="10" spans="1:8" ht="25.5" customHeight="1" x14ac:dyDescent="0.2">
      <c r="A10" s="587"/>
      <c r="B10" s="573" t="s">
        <v>39</v>
      </c>
      <c r="C10" s="574"/>
      <c r="D10" s="574"/>
      <c r="E10" s="574"/>
      <c r="F10" s="574"/>
      <c r="G10" s="574"/>
      <c r="H10" s="575"/>
    </row>
    <row r="11" spans="1:8" ht="25.5" customHeight="1" x14ac:dyDescent="0.2">
      <c r="A11" s="19" t="s">
        <v>50</v>
      </c>
      <c r="B11" s="576" t="s">
        <v>35</v>
      </c>
      <c r="C11" s="577"/>
      <c r="D11" s="577"/>
      <c r="E11" s="577"/>
      <c r="F11" s="577"/>
      <c r="G11" s="577"/>
      <c r="H11" s="578"/>
    </row>
    <row r="12" spans="1:8" ht="25.5" customHeight="1" x14ac:dyDescent="0.2">
      <c r="A12" s="18" t="s">
        <v>49</v>
      </c>
      <c r="B12" s="579" t="s">
        <v>34</v>
      </c>
      <c r="C12" s="580"/>
      <c r="D12" s="580"/>
      <c r="E12" s="580"/>
      <c r="F12" s="580"/>
      <c r="G12" s="580"/>
      <c r="H12" s="581"/>
    </row>
    <row r="13" spans="1:8" ht="27.5" customHeight="1" x14ac:dyDescent="0.2">
      <c r="A13" s="582" t="s">
        <v>9</v>
      </c>
      <c r="B13" s="22" t="s">
        <v>57</v>
      </c>
      <c r="C13" s="585" t="s">
        <v>51</v>
      </c>
      <c r="D13" s="585"/>
      <c r="E13" s="585"/>
      <c r="F13" s="585"/>
      <c r="G13" s="585"/>
      <c r="H13" s="586"/>
    </row>
    <row r="14" spans="1:8" ht="27.5" customHeight="1" x14ac:dyDescent="0.2">
      <c r="A14" s="583"/>
      <c r="B14" s="20" t="s">
        <v>54</v>
      </c>
      <c r="C14" s="300" t="s">
        <v>52</v>
      </c>
      <c r="D14" s="300"/>
      <c r="E14" s="300"/>
      <c r="F14" s="300"/>
      <c r="G14" s="300"/>
      <c r="H14" s="496"/>
    </row>
    <row r="15" spans="1:8" ht="27.5" customHeight="1" x14ac:dyDescent="0.2">
      <c r="A15" s="584"/>
      <c r="B15" s="21" t="s">
        <v>54</v>
      </c>
      <c r="C15" s="303" t="s">
        <v>53</v>
      </c>
      <c r="D15" s="303"/>
      <c r="E15" s="303"/>
      <c r="F15" s="303"/>
      <c r="G15" s="303"/>
      <c r="H15" s="497"/>
    </row>
    <row r="16" spans="1:8" ht="25.5" customHeight="1" x14ac:dyDescent="0.2">
      <c r="A16" s="550" t="s">
        <v>3</v>
      </c>
      <c r="B16" s="2" t="s">
        <v>1</v>
      </c>
      <c r="C16" s="553" t="s">
        <v>58</v>
      </c>
      <c r="D16" s="554"/>
      <c r="E16" s="554"/>
      <c r="F16" s="554"/>
      <c r="G16" s="554"/>
      <c r="H16" s="555"/>
    </row>
    <row r="17" spans="1:8" ht="25.5" customHeight="1" x14ac:dyDescent="0.2">
      <c r="A17" s="551"/>
      <c r="B17" s="3" t="s">
        <v>0</v>
      </c>
      <c r="C17" s="556" t="s">
        <v>59</v>
      </c>
      <c r="D17" s="557"/>
      <c r="E17" s="557"/>
      <c r="F17" s="557"/>
      <c r="G17" s="557"/>
      <c r="H17" s="558"/>
    </row>
    <row r="18" spans="1:8" ht="25.5" customHeight="1" x14ac:dyDescent="0.2">
      <c r="A18" s="551"/>
      <c r="B18" s="3"/>
      <c r="C18" s="556" t="s">
        <v>60</v>
      </c>
      <c r="D18" s="557"/>
      <c r="E18" s="557"/>
      <c r="F18" s="557"/>
      <c r="G18" s="557"/>
      <c r="H18" s="558"/>
    </row>
    <row r="19" spans="1:8" ht="25.5" customHeight="1" x14ac:dyDescent="0.2">
      <c r="A19" s="551"/>
      <c r="B19" s="4" t="s">
        <v>2</v>
      </c>
      <c r="C19" s="559" t="s">
        <v>61</v>
      </c>
      <c r="D19" s="560"/>
      <c r="E19" s="9" t="s">
        <v>15</v>
      </c>
      <c r="F19" s="561" t="s">
        <v>62</v>
      </c>
      <c r="G19" s="562"/>
      <c r="H19" s="563"/>
    </row>
    <row r="20" spans="1:8" ht="25.5" customHeight="1" x14ac:dyDescent="0.2">
      <c r="A20" s="551"/>
      <c r="B20" s="4" t="s">
        <v>6</v>
      </c>
      <c r="C20" s="556" t="s">
        <v>65</v>
      </c>
      <c r="D20" s="557"/>
      <c r="E20" s="557"/>
      <c r="F20" s="557"/>
      <c r="G20" s="557"/>
      <c r="H20" s="558"/>
    </row>
    <row r="21" spans="1:8" ht="25.5" customHeight="1" x14ac:dyDescent="0.2">
      <c r="A21" s="551"/>
      <c r="B21" s="5" t="s">
        <v>5</v>
      </c>
      <c r="C21" s="564" t="s">
        <v>63</v>
      </c>
      <c r="D21" s="565"/>
      <c r="E21" s="565"/>
      <c r="F21" s="565"/>
      <c r="G21" s="565"/>
      <c r="H21" s="566"/>
    </row>
    <row r="22" spans="1:8" ht="25.5" customHeight="1" thickBot="1" x14ac:dyDescent="0.25">
      <c r="A22" s="552"/>
      <c r="B22" s="17" t="s">
        <v>16</v>
      </c>
      <c r="C22" s="567" t="s">
        <v>64</v>
      </c>
      <c r="D22" s="568"/>
      <c r="E22" s="568"/>
      <c r="F22" s="568"/>
      <c r="G22" s="568"/>
      <c r="H22" s="569"/>
    </row>
    <row r="23" spans="1:8" ht="13.5" thickTop="1" x14ac:dyDescent="0.2">
      <c r="A23" s="493" t="s">
        <v>26</v>
      </c>
      <c r="B23" s="494"/>
      <c r="C23" s="494"/>
      <c r="D23" s="494"/>
      <c r="E23" s="494"/>
      <c r="F23" s="494"/>
      <c r="G23" s="494"/>
      <c r="H23" s="495"/>
    </row>
    <row r="24" spans="1:8" ht="15.75" customHeight="1" x14ac:dyDescent="0.2">
      <c r="A24" s="477" t="s">
        <v>41</v>
      </c>
      <c r="B24" s="11" t="s">
        <v>42</v>
      </c>
      <c r="C24" s="11" t="s">
        <v>43</v>
      </c>
      <c r="D24" s="11" t="s">
        <v>44</v>
      </c>
      <c r="E24" s="11" t="s">
        <v>45</v>
      </c>
      <c r="F24" s="11" t="s">
        <v>46</v>
      </c>
      <c r="G24" s="11" t="s">
        <v>47</v>
      </c>
      <c r="H24" s="11" t="s">
        <v>48</v>
      </c>
    </row>
    <row r="25" spans="1:8" ht="21" customHeight="1" x14ac:dyDescent="0.2">
      <c r="A25" s="478"/>
      <c r="B25" s="9" t="s">
        <v>19</v>
      </c>
      <c r="C25" s="9" t="s">
        <v>20</v>
      </c>
      <c r="D25" s="9" t="s">
        <v>25</v>
      </c>
      <c r="E25" s="9" t="s">
        <v>21</v>
      </c>
      <c r="F25" s="9" t="s">
        <v>22</v>
      </c>
      <c r="G25" s="9" t="s">
        <v>40</v>
      </c>
      <c r="H25" s="9" t="s">
        <v>55</v>
      </c>
    </row>
    <row r="26" spans="1:8" ht="57.75" customHeight="1" x14ac:dyDescent="0.2">
      <c r="A26" s="10" t="s">
        <v>12</v>
      </c>
      <c r="B26" s="545"/>
      <c r="C26" s="545"/>
      <c r="D26" s="545"/>
      <c r="E26" s="545"/>
      <c r="F26" s="545"/>
      <c r="G26" s="545"/>
      <c r="H26" s="545"/>
    </row>
    <row r="27" spans="1:8" ht="30" customHeight="1" x14ac:dyDescent="0.2">
      <c r="A27" s="12" t="s">
        <v>27</v>
      </c>
      <c r="B27" s="486"/>
      <c r="C27" s="487"/>
      <c r="D27" s="487"/>
      <c r="E27" s="487"/>
      <c r="F27" s="487"/>
      <c r="G27" s="487"/>
      <c r="H27" s="488"/>
    </row>
    <row r="28" spans="1:8" ht="15" customHeight="1" x14ac:dyDescent="0.2">
      <c r="A28" s="9" t="s">
        <v>11</v>
      </c>
      <c r="B28" s="292" t="s">
        <v>7</v>
      </c>
      <c r="C28" s="293"/>
      <c r="D28" s="8" t="s">
        <v>17</v>
      </c>
      <c r="E28" s="546" t="s">
        <v>28</v>
      </c>
      <c r="F28" s="547"/>
      <c r="G28" s="547"/>
      <c r="H28" s="547"/>
    </row>
    <row r="29" spans="1:8" ht="36" customHeight="1" x14ac:dyDescent="0.2">
      <c r="A29" s="6"/>
      <c r="B29" s="292"/>
      <c r="C29" s="293"/>
      <c r="D29" s="7"/>
      <c r="E29" s="548"/>
      <c r="F29" s="548"/>
      <c r="G29" s="548"/>
      <c r="H29" s="548"/>
    </row>
    <row r="30" spans="1:8" ht="15" customHeight="1" x14ac:dyDescent="0.2">
      <c r="A30" s="9" t="s">
        <v>23</v>
      </c>
      <c r="B30" s="292" t="s">
        <v>24</v>
      </c>
      <c r="C30" s="549"/>
      <c r="D30" s="293"/>
      <c r="E30" s="548"/>
      <c r="F30" s="548"/>
      <c r="G30" s="548"/>
      <c r="H30" s="548"/>
    </row>
    <row r="31" spans="1:8" ht="34.5" customHeight="1" x14ac:dyDescent="0.2">
      <c r="A31" s="6"/>
      <c r="B31" s="292"/>
      <c r="C31" s="549"/>
      <c r="D31" s="293"/>
      <c r="E31" s="548"/>
      <c r="F31" s="548"/>
      <c r="G31" s="548"/>
      <c r="H31" s="548"/>
    </row>
    <row r="32" spans="1:8" ht="21" customHeight="1" x14ac:dyDescent="0.2">
      <c r="A32" s="543" t="s">
        <v>18</v>
      </c>
      <c r="B32" s="544"/>
      <c r="C32" s="544"/>
      <c r="D32" s="544"/>
      <c r="E32" s="544"/>
      <c r="F32" s="544"/>
      <c r="G32" s="544"/>
      <c r="H32" s="544"/>
    </row>
  </sheetData>
  <sheetProtection sheet="1"/>
  <mergeCells count="37">
    <mergeCell ref="A1:H1"/>
    <mergeCell ref="B2:C2"/>
    <mergeCell ref="G2:H2"/>
    <mergeCell ref="A3:A4"/>
    <mergeCell ref="B3:H4"/>
    <mergeCell ref="B9:H9"/>
    <mergeCell ref="B10:H10"/>
    <mergeCell ref="B11:H11"/>
    <mergeCell ref="B12:H12"/>
    <mergeCell ref="A13:A15"/>
    <mergeCell ref="C13:H13"/>
    <mergeCell ref="C14:H14"/>
    <mergeCell ref="C15:H15"/>
    <mergeCell ref="A5:A10"/>
    <mergeCell ref="B5:H5"/>
    <mergeCell ref="B6:H6"/>
    <mergeCell ref="B7:H7"/>
    <mergeCell ref="B8:H8"/>
    <mergeCell ref="A16:A22"/>
    <mergeCell ref="C16:H16"/>
    <mergeCell ref="C17:H17"/>
    <mergeCell ref="C18:H18"/>
    <mergeCell ref="C19:D19"/>
    <mergeCell ref="F19:H19"/>
    <mergeCell ref="C20:H20"/>
    <mergeCell ref="C21:H21"/>
    <mergeCell ref="C22:H22"/>
    <mergeCell ref="A32:H32"/>
    <mergeCell ref="A23:H23"/>
    <mergeCell ref="A24:A25"/>
    <mergeCell ref="B26:H26"/>
    <mergeCell ref="B27:H27"/>
    <mergeCell ref="B28:C28"/>
    <mergeCell ref="E28:H31"/>
    <mergeCell ref="B29:C29"/>
    <mergeCell ref="B30:D30"/>
    <mergeCell ref="B31:D31"/>
  </mergeCells>
  <phoneticPr fontId="3"/>
  <hyperlinks>
    <hyperlink ref="C22" r:id="rId1" xr:uid="{00000000-0004-0000-0100-000000000000}"/>
  </hyperlinks>
  <pageMargins left="0.98425196850393704" right="0.39370078740157483" top="0.39370078740157483" bottom="0.39370078740157483" header="0" footer="0"/>
  <pageSetup paperSize="9" scale="99" orientation="portrait" horizontalDpi="300" verticalDpi="300" r:id="rId2"/>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47"/>
  <sheetViews>
    <sheetView workbookViewId="0">
      <selection activeCell="E19" sqref="E19"/>
    </sheetView>
  </sheetViews>
  <sheetFormatPr defaultColWidth="9" defaultRowHeight="12" x14ac:dyDescent="0.2"/>
  <cols>
    <col min="1" max="1" width="6.796875" customWidth="1"/>
    <col min="2" max="2" width="55" customWidth="1"/>
  </cols>
  <sheetData>
    <row r="1" spans="1:2" ht="24" customHeight="1" x14ac:dyDescent="0.25">
      <c r="B1" s="23"/>
    </row>
    <row r="2" spans="1:2" ht="3" customHeight="1" x14ac:dyDescent="0.25">
      <c r="B2" s="24"/>
    </row>
    <row r="4" spans="1:2" ht="6.75" customHeight="1" x14ac:dyDescent="0.2"/>
    <row r="5" spans="1:2" ht="6.75" customHeight="1" x14ac:dyDescent="0.2"/>
    <row r="6" spans="1:2" ht="18" customHeight="1" x14ac:dyDescent="0.2">
      <c r="A6" s="614"/>
      <c r="B6" s="616"/>
    </row>
    <row r="7" spans="1:2" ht="18" customHeight="1" x14ac:dyDescent="0.2">
      <c r="A7" s="615"/>
      <c r="B7" s="617"/>
    </row>
    <row r="8" spans="1:2" ht="18" customHeight="1" x14ac:dyDescent="0.2">
      <c r="A8" s="610" t="s">
        <v>66</v>
      </c>
      <c r="B8" s="612">
        <f>'試験依頼書（イレギュラー対応）'!C16</f>
        <v>0</v>
      </c>
    </row>
    <row r="9" spans="1:2" ht="18" customHeight="1" x14ac:dyDescent="0.2">
      <c r="A9" s="294"/>
      <c r="B9" s="618"/>
    </row>
    <row r="10" spans="1:2" ht="18" customHeight="1" x14ac:dyDescent="0.2">
      <c r="A10" s="610" t="s">
        <v>67</v>
      </c>
      <c r="B10" s="612">
        <f>'試験依頼書（イレギュラー対応）'!B3</f>
        <v>0</v>
      </c>
    </row>
    <row r="11" spans="1:2" ht="18" customHeight="1" x14ac:dyDescent="0.2">
      <c r="A11" s="611"/>
      <c r="B11" s="613"/>
    </row>
    <row r="12" spans="1:2" s="25" customFormat="1" ht="5.25" customHeight="1" x14ac:dyDescent="0.2">
      <c r="A12" s="619"/>
      <c r="B12" s="620"/>
    </row>
    <row r="13" spans="1:2" ht="20.25" customHeight="1" x14ac:dyDescent="0.2">
      <c r="A13" s="26"/>
      <c r="B13" s="26"/>
    </row>
    <row r="14" spans="1:2" ht="20.25" customHeight="1" x14ac:dyDescent="0.2">
      <c r="A14" s="27"/>
      <c r="B14" s="28"/>
    </row>
    <row r="15" spans="1:2" ht="20.25" customHeight="1" x14ac:dyDescent="0.2">
      <c r="A15" s="27"/>
      <c r="B15" s="28"/>
    </row>
    <row r="16" spans="1:2" ht="20.25" customHeight="1" x14ac:dyDescent="0.2">
      <c r="A16" s="27"/>
      <c r="B16" s="28"/>
    </row>
    <row r="17" spans="1:2" ht="20.25" customHeight="1" x14ac:dyDescent="0.2">
      <c r="A17" s="27"/>
      <c r="B17" s="28"/>
    </row>
    <row r="18" spans="1:2" ht="20.25" customHeight="1" x14ac:dyDescent="0.2">
      <c r="A18" s="27"/>
      <c r="B18" s="28"/>
    </row>
    <row r="19" spans="1:2" ht="20.25" customHeight="1" x14ac:dyDescent="0.2">
      <c r="A19" s="27"/>
      <c r="B19" s="28"/>
    </row>
    <row r="20" spans="1:2" ht="20.25" customHeight="1" x14ac:dyDescent="0.2">
      <c r="A20" s="27"/>
      <c r="B20" s="28"/>
    </row>
    <row r="21" spans="1:2" ht="20.25" customHeight="1" x14ac:dyDescent="0.2">
      <c r="A21" s="27"/>
      <c r="B21" s="28"/>
    </row>
    <row r="22" spans="1:2" ht="20.25" customHeight="1" x14ac:dyDescent="0.2">
      <c r="A22" s="27"/>
      <c r="B22" s="28"/>
    </row>
    <row r="23" spans="1:2" ht="20.25" customHeight="1" x14ac:dyDescent="0.2">
      <c r="A23" s="27"/>
      <c r="B23" s="28"/>
    </row>
    <row r="24" spans="1:2" ht="20.25" customHeight="1" x14ac:dyDescent="0.2">
      <c r="A24" s="27"/>
      <c r="B24" s="28"/>
    </row>
    <row r="25" spans="1:2" ht="20.25" customHeight="1" x14ac:dyDescent="0.2">
      <c r="A25" s="27"/>
      <c r="B25" s="28"/>
    </row>
    <row r="26" spans="1:2" ht="20.25" customHeight="1" x14ac:dyDescent="0.2">
      <c r="A26" s="27"/>
      <c r="B26" s="28"/>
    </row>
    <row r="27" spans="1:2" ht="20.25" customHeight="1" x14ac:dyDescent="0.2">
      <c r="A27" s="27"/>
      <c r="B27" s="28"/>
    </row>
    <row r="28" spans="1:2" ht="20.25" customHeight="1" x14ac:dyDescent="0.2">
      <c r="A28" s="27"/>
      <c r="B28" s="28"/>
    </row>
    <row r="29" spans="1:2" ht="20.25" customHeight="1" x14ac:dyDescent="0.2">
      <c r="A29" s="27"/>
      <c r="B29" s="28"/>
    </row>
    <row r="30" spans="1:2" ht="20.25" customHeight="1" x14ac:dyDescent="0.2">
      <c r="A30" s="27"/>
      <c r="B30" s="28"/>
    </row>
    <row r="31" spans="1:2" ht="20.25" customHeight="1" x14ac:dyDescent="0.2">
      <c r="A31" s="27"/>
      <c r="B31" s="28"/>
    </row>
    <row r="32" spans="1:2" ht="20.25" customHeight="1" x14ac:dyDescent="0.2">
      <c r="A32" s="27"/>
      <c r="B32" s="28"/>
    </row>
    <row r="33" spans="1:2" ht="20.25" customHeight="1" x14ac:dyDescent="0.2">
      <c r="A33" s="27"/>
      <c r="B33" s="28"/>
    </row>
    <row r="34" spans="1:2" ht="20.25" customHeight="1" x14ac:dyDescent="0.2">
      <c r="A34" s="27"/>
      <c r="B34" s="28"/>
    </row>
    <row r="35" spans="1:2" ht="20.25" customHeight="1" x14ac:dyDescent="0.2">
      <c r="A35" s="27"/>
      <c r="B35" s="28"/>
    </row>
    <row r="36" spans="1:2" ht="20.25" customHeight="1" x14ac:dyDescent="0.2">
      <c r="A36" s="27"/>
      <c r="B36" s="28"/>
    </row>
    <row r="37" spans="1:2" ht="20.25" customHeight="1" x14ac:dyDescent="0.2">
      <c r="A37" s="27"/>
      <c r="B37" s="28"/>
    </row>
    <row r="38" spans="1:2" ht="20.25" customHeight="1" x14ac:dyDescent="0.2">
      <c r="A38" s="27"/>
      <c r="B38" s="28"/>
    </row>
    <row r="39" spans="1:2" ht="20.25" customHeight="1" x14ac:dyDescent="0.2">
      <c r="A39" s="27"/>
      <c r="B39" s="28"/>
    </row>
    <row r="40" spans="1:2" ht="19.5" customHeight="1" x14ac:dyDescent="0.2">
      <c r="A40" s="607"/>
      <c r="B40" s="607"/>
    </row>
    <row r="41" spans="1:2" ht="19.5" customHeight="1" x14ac:dyDescent="0.2">
      <c r="A41" s="29"/>
    </row>
    <row r="42" spans="1:2" ht="19.5" customHeight="1" x14ac:dyDescent="0.2">
      <c r="A42" s="608"/>
      <c r="B42" s="30"/>
    </row>
    <row r="43" spans="1:2" ht="19.5" customHeight="1" x14ac:dyDescent="0.2">
      <c r="A43" s="609"/>
      <c r="B43" s="31"/>
    </row>
    <row r="44" spans="1:2" ht="19.5" customHeight="1" x14ac:dyDescent="0.2">
      <c r="A44" s="258"/>
      <c r="B44" s="32"/>
    </row>
    <row r="45" spans="1:2" ht="19.5" customHeight="1" x14ac:dyDescent="0.2">
      <c r="A45" s="33"/>
      <c r="B45" s="34"/>
    </row>
    <row r="46" spans="1:2" ht="19.5" customHeight="1" x14ac:dyDescent="0.2">
      <c r="A46" s="35"/>
      <c r="B46" s="36"/>
    </row>
    <row r="47" spans="1:2" ht="19.5" customHeight="1" x14ac:dyDescent="0.2"/>
  </sheetData>
  <mergeCells count="9">
    <mergeCell ref="A40:B40"/>
    <mergeCell ref="A42:A44"/>
    <mergeCell ref="A10:A11"/>
    <mergeCell ref="B10:B11"/>
    <mergeCell ref="A6:A7"/>
    <mergeCell ref="B6:B7"/>
    <mergeCell ref="A8:A9"/>
    <mergeCell ref="B8:B9"/>
    <mergeCell ref="A12:B12"/>
  </mergeCells>
  <phoneticPr fontId="3"/>
  <dataValidations count="3">
    <dataValidation imeMode="off" allowBlank="1" showInputMessage="1" showErrorMessage="1" sqref="A14:A39" xr:uid="{00000000-0002-0000-0200-000000000000}"/>
    <dataValidation imeMode="fullAlpha" allowBlank="1" showInputMessage="1" showErrorMessage="1" sqref="B6:B7" xr:uid="{00000000-0002-0000-0200-000001000000}"/>
    <dataValidation imeMode="on" allowBlank="1" showInputMessage="1" showErrorMessage="1" sqref="B8:B11" xr:uid="{00000000-0002-0000-0200-000002000000}"/>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4F2B6C-774D-4DDA-863F-E5B7D64D4491}">
  <dimension ref="A1:J308"/>
  <sheetViews>
    <sheetView topLeftCell="A260" zoomScale="130" zoomScaleNormal="130" workbookViewId="0"/>
  </sheetViews>
  <sheetFormatPr defaultColWidth="8.796875" defaultRowHeight="12" x14ac:dyDescent="0.2"/>
  <cols>
    <col min="1" max="1" width="8" style="98" customWidth="1"/>
    <col min="2" max="2" width="34.796875" style="96" customWidth="1"/>
    <col min="3" max="3" width="35.59765625" style="99" customWidth="1"/>
    <col min="4" max="4" width="78.3984375" style="96" bestFit="1" customWidth="1"/>
    <col min="5" max="6" width="113.3984375" style="101" hidden="1" customWidth="1"/>
    <col min="7" max="8" width="13.59765625" style="100" bestFit="1" customWidth="1"/>
    <col min="9" max="9" width="31.59765625" style="101" bestFit="1" customWidth="1"/>
    <col min="10" max="10" width="68.796875" style="96" customWidth="1"/>
    <col min="11" max="16384" width="8.796875" style="101"/>
  </cols>
  <sheetData>
    <row r="1" spans="1:10" x14ac:dyDescent="0.2">
      <c r="A1" s="87">
        <v>1</v>
      </c>
      <c r="B1" s="88" t="s">
        <v>173</v>
      </c>
      <c r="C1" s="136" t="s">
        <v>173</v>
      </c>
      <c r="D1" s="90" t="s">
        <v>450</v>
      </c>
      <c r="E1" s="110" t="str">
        <f>C1&amp;"  "&amp;D1</f>
        <v>4.1 主要寸法  長さ、 幅、 サドル最大高さ</v>
      </c>
      <c r="F1" s="110" t="str">
        <f>"JIS D 9301 "&amp;E1&amp;I1</f>
        <v>JIS D 9301 4.1 主要寸法  長さ、 幅、 サドル最大高さ</v>
      </c>
      <c r="G1" s="91">
        <v>3500</v>
      </c>
      <c r="H1" s="91">
        <v>3850.0000000000005</v>
      </c>
      <c r="I1" s="110"/>
      <c r="J1" s="88" t="s">
        <v>676</v>
      </c>
    </row>
    <row r="2" spans="1:10" x14ac:dyDescent="0.2">
      <c r="A2" s="87">
        <v>2</v>
      </c>
      <c r="B2" s="92" t="s">
        <v>174</v>
      </c>
      <c r="C2" s="89" t="s">
        <v>175</v>
      </c>
      <c r="D2" s="90"/>
      <c r="E2" s="110" t="str">
        <f t="shared" ref="E2:E65" si="0">C2&amp;"  "&amp;D2</f>
        <v xml:space="preserve">5.1.1 先鋭部  </v>
      </c>
      <c r="F2" s="110" t="str">
        <f t="shared" ref="F2:F65" si="1">"JIS D 9301 "&amp;E2&amp;I2</f>
        <v xml:space="preserve">JIS D 9301 5.1.1 先鋭部  </v>
      </c>
      <c r="G2" s="91">
        <v>3000</v>
      </c>
      <c r="H2" s="91">
        <v>3300.0000000000005</v>
      </c>
      <c r="I2" s="110"/>
      <c r="J2" s="88"/>
    </row>
    <row r="3" spans="1:10" x14ac:dyDescent="0.2">
      <c r="A3" s="87">
        <v>3</v>
      </c>
      <c r="B3" s="134" t="s">
        <v>174</v>
      </c>
      <c r="C3" s="89" t="s">
        <v>176</v>
      </c>
      <c r="D3" s="90"/>
      <c r="E3" s="110" t="str">
        <f t="shared" si="0"/>
        <v xml:space="preserve">5.1.2 突起物  </v>
      </c>
      <c r="F3" s="110" t="str">
        <f t="shared" si="1"/>
        <v xml:space="preserve">JIS D 9301 5.1.2 突起物  </v>
      </c>
      <c r="G3" s="91">
        <v>3500</v>
      </c>
      <c r="H3" s="91">
        <v>3850.0000000000005</v>
      </c>
      <c r="I3" s="110"/>
      <c r="J3" s="88"/>
    </row>
    <row r="4" spans="1:10" x14ac:dyDescent="0.2">
      <c r="A4" s="87">
        <v>4</v>
      </c>
      <c r="B4" s="134" t="s">
        <v>174</v>
      </c>
      <c r="C4" s="89" t="s">
        <v>177</v>
      </c>
      <c r="D4" s="90" t="s">
        <v>451</v>
      </c>
      <c r="E4" s="110" t="str">
        <f t="shared" si="0"/>
        <v>5.1.3 ケーブル  インナーケーブルエンドキャップの離脱力</v>
      </c>
      <c r="F4" s="110" t="str">
        <f t="shared" si="1"/>
        <v>JIS D 9301 5.1.3 ケーブル  インナーケーブルエンドキャップの離脱力</v>
      </c>
      <c r="G4" s="91">
        <v>2000</v>
      </c>
      <c r="H4" s="91">
        <v>2200</v>
      </c>
      <c r="I4" s="110"/>
      <c r="J4" s="88" t="s">
        <v>677</v>
      </c>
    </row>
    <row r="5" spans="1:10" x14ac:dyDescent="0.2">
      <c r="A5" s="87">
        <v>5</v>
      </c>
      <c r="B5" s="134" t="s">
        <v>174</v>
      </c>
      <c r="C5" s="92" t="s">
        <v>178</v>
      </c>
      <c r="D5" s="90" t="s">
        <v>452</v>
      </c>
      <c r="E5" s="110" t="str">
        <f t="shared" si="0"/>
        <v>5.1.4 締結部品の安全性及び強度  5.1.4.1 ねじの安全性</v>
      </c>
      <c r="F5" s="110" t="str">
        <f t="shared" si="1"/>
        <v>JIS D 9301 5.1.4 締結部品の安全性及び強度  5.1.4.1 ねじの安全性</v>
      </c>
      <c r="G5" s="91">
        <v>1500</v>
      </c>
      <c r="H5" s="91">
        <v>1650.0000000000002</v>
      </c>
      <c r="I5" s="110"/>
      <c r="J5" s="88" t="s">
        <v>678</v>
      </c>
    </row>
    <row r="6" spans="1:10" x14ac:dyDescent="0.2">
      <c r="A6" s="87">
        <v>6</v>
      </c>
      <c r="B6" s="134" t="s">
        <v>174</v>
      </c>
      <c r="C6" s="134" t="s">
        <v>178</v>
      </c>
      <c r="D6" s="90" t="s">
        <v>453</v>
      </c>
      <c r="E6" s="110" t="str">
        <f t="shared" si="0"/>
        <v>5.1.4 締結部品の安全性及び強度  5.1.4.2 ねじの強度</v>
      </c>
      <c r="F6" s="110" t="str">
        <f t="shared" si="1"/>
        <v>JIS D 9301 5.1.4 締結部品の安全性及び強度  5.1.4.2 ねじの強度</v>
      </c>
      <c r="G6" s="91">
        <v>2000</v>
      </c>
      <c r="H6" s="91">
        <v>2200</v>
      </c>
      <c r="I6" s="110"/>
      <c r="J6" s="88" t="s">
        <v>179</v>
      </c>
    </row>
    <row r="7" spans="1:10" x14ac:dyDescent="0.2">
      <c r="A7" s="87">
        <v>7</v>
      </c>
      <c r="B7" s="134" t="s">
        <v>174</v>
      </c>
      <c r="C7" s="134" t="s">
        <v>178</v>
      </c>
      <c r="D7" s="90" t="s">
        <v>454</v>
      </c>
      <c r="E7" s="110" t="str">
        <f t="shared" si="0"/>
        <v>5.1.4 締結部品の安全性及び強度  5.1.4.3 折り畳み機構</v>
      </c>
      <c r="F7" s="110" t="str">
        <f t="shared" si="1"/>
        <v>JIS D 9301 5.1.4 締結部品の安全性及び強度  5.1.4.3 折り畳み機構</v>
      </c>
      <c r="G7" s="91">
        <v>2000</v>
      </c>
      <c r="H7" s="91">
        <v>2200</v>
      </c>
      <c r="I7" s="110"/>
      <c r="J7" s="88" t="s">
        <v>679</v>
      </c>
    </row>
    <row r="8" spans="1:10" x14ac:dyDescent="0.2">
      <c r="A8" s="87">
        <v>8</v>
      </c>
      <c r="B8" s="134" t="s">
        <v>174</v>
      </c>
      <c r="C8" s="135" t="s">
        <v>178</v>
      </c>
      <c r="D8" s="90" t="s">
        <v>455</v>
      </c>
      <c r="E8" s="110" t="str">
        <f t="shared" si="0"/>
        <v>5.1.4 締結部品の安全性及び強度  5.1.4.3 多重機構</v>
      </c>
      <c r="F8" s="110" t="str">
        <f t="shared" si="1"/>
        <v>JIS D 9301 5.1.4 締結部品の安全性及び強度  5.1.4.3 多重機構</v>
      </c>
      <c r="G8" s="91">
        <v>1500</v>
      </c>
      <c r="H8" s="91">
        <v>1650.0000000000002</v>
      </c>
      <c r="I8" s="110"/>
      <c r="J8" s="88"/>
    </row>
    <row r="9" spans="1:10" x14ac:dyDescent="0.2">
      <c r="A9" s="87">
        <v>9</v>
      </c>
      <c r="B9" s="134" t="s">
        <v>174</v>
      </c>
      <c r="C9" s="92" t="s">
        <v>180</v>
      </c>
      <c r="D9" s="90" t="s">
        <v>456</v>
      </c>
      <c r="E9" s="110" t="str">
        <f t="shared" si="0"/>
        <v>5.1.6 合成樹脂製部品の低温衝撃強度  a) 合成樹脂製ペダル体</v>
      </c>
      <c r="F9" s="110" t="str">
        <f t="shared" si="1"/>
        <v>JIS D 9301 5.1.6 合成樹脂製部品の低温衝撃強度  a) 合成樹脂製ペダル体JIS D 9313-6:2026 4.8.2</v>
      </c>
      <c r="G9" s="91">
        <v>7000</v>
      </c>
      <c r="H9" s="91">
        <v>7700.0000000000009</v>
      </c>
      <c r="I9" s="110" t="s">
        <v>346</v>
      </c>
      <c r="J9" s="88" t="s">
        <v>680</v>
      </c>
    </row>
    <row r="10" spans="1:10" x14ac:dyDescent="0.2">
      <c r="A10" s="87">
        <v>10</v>
      </c>
      <c r="B10" s="134" t="s">
        <v>174</v>
      </c>
      <c r="C10" s="134" t="s">
        <v>180</v>
      </c>
      <c r="D10" s="90" t="s">
        <v>457</v>
      </c>
      <c r="E10" s="110" t="str">
        <f t="shared" si="0"/>
        <v>5.1.6 合成樹脂製部品の低温衝撃強度  b) 合成樹脂製サドル</v>
      </c>
      <c r="F10" s="110" t="str">
        <f t="shared" si="1"/>
        <v>JIS D 9301 5.1.6 合成樹脂製部品の低温衝撃強度  b) 合成樹脂製サドルJIS D 9313-7:2026 4.6</v>
      </c>
      <c r="G10" s="91">
        <v>12500</v>
      </c>
      <c r="H10" s="91">
        <v>13750.000000000002</v>
      </c>
      <c r="I10" s="110" t="s">
        <v>347</v>
      </c>
      <c r="J10" s="88"/>
    </row>
    <row r="11" spans="1:10" x14ac:dyDescent="0.2">
      <c r="A11" s="87">
        <v>11</v>
      </c>
      <c r="B11" s="134" t="s">
        <v>174</v>
      </c>
      <c r="C11" s="134" t="s">
        <v>180</v>
      </c>
      <c r="D11" s="90" t="s">
        <v>458</v>
      </c>
      <c r="E11" s="110" t="str">
        <f t="shared" si="0"/>
        <v>5.1.6 合成樹脂製部品の低温衝撃強度  c) 合成樹脂製キャリア</v>
      </c>
      <c r="F11" s="110" t="str">
        <f t="shared" si="1"/>
        <v>JIS D 9301 5.1.6 合成樹脂製部品の低温衝撃強度  c) 合成樹脂製キャリアJIS D 9313-1:2026 4.9.2</v>
      </c>
      <c r="G11" s="91">
        <v>8500</v>
      </c>
      <c r="H11" s="91">
        <v>9350</v>
      </c>
      <c r="I11" s="110" t="s">
        <v>348</v>
      </c>
      <c r="J11" s="88"/>
    </row>
    <row r="12" spans="1:10" x14ac:dyDescent="0.2">
      <c r="A12" s="87">
        <v>12</v>
      </c>
      <c r="B12" s="134" t="s">
        <v>174</v>
      </c>
      <c r="C12" s="134" t="s">
        <v>180</v>
      </c>
      <c r="D12" s="90" t="s">
        <v>459</v>
      </c>
      <c r="E12" s="110" t="str">
        <f t="shared" si="0"/>
        <v>5.1.6 合成樹脂製部品の低温衝撃強度  d) 合成樹脂製フロントバスケット</v>
      </c>
      <c r="F12" s="110" t="str">
        <f t="shared" si="1"/>
        <v>JIS D 9301 5.1.6 合成樹脂製部品の低温衝撃強度  d) 合成樹脂製フロントバスケットJIS D 9313-1:2026 4.9.3</v>
      </c>
      <c r="G12" s="91">
        <v>8500</v>
      </c>
      <c r="H12" s="91">
        <v>9350</v>
      </c>
      <c r="I12" s="110" t="s">
        <v>349</v>
      </c>
      <c r="J12" s="88"/>
    </row>
    <row r="13" spans="1:10" x14ac:dyDescent="0.2">
      <c r="A13" s="87">
        <v>13</v>
      </c>
      <c r="B13" s="134" t="s">
        <v>174</v>
      </c>
      <c r="C13" s="134" t="s">
        <v>180</v>
      </c>
      <c r="D13" s="90" t="s">
        <v>460</v>
      </c>
      <c r="E13" s="110" t="str">
        <f t="shared" si="0"/>
        <v>5.1.6 合成樹脂製部品の低温衝撃強度  e) 合成樹脂製泥除け</v>
      </c>
      <c r="F13" s="110" t="str">
        <f t="shared" si="1"/>
        <v>JIS D 9301 5.1.6 合成樹脂製部品の低温衝撃強度  e) 合成樹脂製泥除けJIS D 9313-1:2026 4.9.1</v>
      </c>
      <c r="G13" s="91" t="s">
        <v>181</v>
      </c>
      <c r="H13" s="91" t="s">
        <v>182</v>
      </c>
      <c r="I13" s="110" t="s">
        <v>350</v>
      </c>
      <c r="J13" s="88"/>
    </row>
    <row r="14" spans="1:10" x14ac:dyDescent="0.2">
      <c r="A14" s="87">
        <v>14</v>
      </c>
      <c r="B14" s="134" t="s">
        <v>174</v>
      </c>
      <c r="C14" s="134" t="s">
        <v>180</v>
      </c>
      <c r="D14" s="90" t="s">
        <v>461</v>
      </c>
      <c r="E14" s="110" t="str">
        <f t="shared" si="0"/>
        <v>5.1.6 合成樹脂製部品の低温衝撃強度  d) 合成樹脂製ドレスガード</v>
      </c>
      <c r="F14" s="110" t="str">
        <f t="shared" si="1"/>
        <v>JIS D 9301 5.1.6 合成樹脂製部品の低温衝撃強度  d) 合成樹脂製ドレスガードJIS D 9313-1:2026 4.9.3</v>
      </c>
      <c r="G14" s="91">
        <v>8500</v>
      </c>
      <c r="H14" s="91">
        <v>9350</v>
      </c>
      <c r="I14" s="110" t="s">
        <v>349</v>
      </c>
      <c r="J14" s="88"/>
    </row>
    <row r="15" spans="1:10" x14ac:dyDescent="0.2">
      <c r="A15" s="87">
        <v>15</v>
      </c>
      <c r="B15" s="135" t="s">
        <v>174</v>
      </c>
      <c r="C15" s="135" t="s">
        <v>180</v>
      </c>
      <c r="D15" s="90" t="s">
        <v>462</v>
      </c>
      <c r="E15" s="110" t="str">
        <f t="shared" si="0"/>
        <v>5.1.6 合成樹脂製部品の低温衝撃強度  d) 合成樹脂製チェーンケース</v>
      </c>
      <c r="F15" s="110" t="str">
        <f t="shared" si="1"/>
        <v>JIS D 9301 5.1.6 合成樹脂製部品の低温衝撃強度  d) 合成樹脂製チェーンケースJIS D 9313-1:2026 4.9.3</v>
      </c>
      <c r="G15" s="91">
        <v>8500</v>
      </c>
      <c r="H15" s="91">
        <v>9350</v>
      </c>
      <c r="I15" s="110" t="s">
        <v>349</v>
      </c>
      <c r="J15" s="88"/>
    </row>
    <row r="16" spans="1:10" x14ac:dyDescent="0.2">
      <c r="A16" s="87">
        <v>16</v>
      </c>
      <c r="B16" s="92" t="s">
        <v>183</v>
      </c>
      <c r="C16" s="92" t="s">
        <v>184</v>
      </c>
      <c r="D16" s="90" t="s">
        <v>463</v>
      </c>
      <c r="E16" s="110" t="str">
        <f t="shared" si="0"/>
        <v>5.2.1 ブレーキシステム  別系統のブレーキ</v>
      </c>
      <c r="F16" s="110" t="str">
        <f t="shared" si="1"/>
        <v>JIS D 9301 5.2.1 ブレーキシステム  別系統のブレーキ</v>
      </c>
      <c r="G16" s="91">
        <v>1500</v>
      </c>
      <c r="H16" s="91">
        <v>1650.0000000000002</v>
      </c>
      <c r="I16" s="110"/>
      <c r="J16" s="88"/>
    </row>
    <row r="17" spans="1:10" x14ac:dyDescent="0.2">
      <c r="A17" s="87">
        <v>17</v>
      </c>
      <c r="B17" s="134" t="s">
        <v>183</v>
      </c>
      <c r="C17" s="135" t="s">
        <v>184</v>
      </c>
      <c r="D17" s="90" t="s">
        <v>464</v>
      </c>
      <c r="E17" s="110" t="str">
        <f t="shared" si="0"/>
        <v>5.2.1 ブレーキシステム  アスベスト含有</v>
      </c>
      <c r="F17" s="110" t="str">
        <f t="shared" si="1"/>
        <v>JIS D 9301 5.2.1 ブレーキシステム  アスベスト含有</v>
      </c>
      <c r="G17" s="91" t="s">
        <v>181</v>
      </c>
      <c r="H17" s="91" t="s">
        <v>182</v>
      </c>
      <c r="I17" s="110"/>
      <c r="J17" s="88"/>
    </row>
    <row r="18" spans="1:10" x14ac:dyDescent="0.2">
      <c r="A18" s="87">
        <v>18</v>
      </c>
      <c r="B18" s="134" t="s">
        <v>183</v>
      </c>
      <c r="C18" s="92" t="s">
        <v>185</v>
      </c>
      <c r="D18" s="90" t="s">
        <v>465</v>
      </c>
      <c r="E18" s="110" t="str">
        <f t="shared" si="0"/>
        <v>5.2.2 手動ブレーキ  a) ブレーキレバーの配置</v>
      </c>
      <c r="F18" s="110" t="str">
        <f t="shared" si="1"/>
        <v>JIS D 9301 5.2.2 手動ブレーキ  a) ブレーキレバーの配置</v>
      </c>
      <c r="G18" s="91">
        <v>1500</v>
      </c>
      <c r="H18" s="91">
        <v>1650.0000000000002</v>
      </c>
      <c r="I18" s="110"/>
      <c r="J18" s="88"/>
    </row>
    <row r="19" spans="1:10" x14ac:dyDescent="0.2">
      <c r="A19" s="87">
        <v>19</v>
      </c>
      <c r="B19" s="134" t="s">
        <v>183</v>
      </c>
      <c r="C19" s="134" t="s">
        <v>185</v>
      </c>
      <c r="D19" s="90" t="s">
        <v>466</v>
      </c>
      <c r="E19" s="110" t="str">
        <f t="shared" si="0"/>
        <v>5.2.2 手動ブレーキ  b) ブレーキレバーの開き</v>
      </c>
      <c r="F19" s="110" t="str">
        <f t="shared" si="1"/>
        <v>JIS D 9301 5.2.2 手動ブレーキ  b) ブレーキレバーの開きJIS D 9313-2:2026 4.1</v>
      </c>
      <c r="G19" s="91">
        <v>2000</v>
      </c>
      <c r="H19" s="91">
        <v>2200</v>
      </c>
      <c r="I19" s="110" t="s">
        <v>351</v>
      </c>
      <c r="J19" s="88" t="s">
        <v>680</v>
      </c>
    </row>
    <row r="20" spans="1:10" x14ac:dyDescent="0.2">
      <c r="A20" s="87">
        <v>20</v>
      </c>
      <c r="B20" s="134" t="s">
        <v>183</v>
      </c>
      <c r="C20" s="134" t="s">
        <v>185</v>
      </c>
      <c r="D20" s="90" t="s">
        <v>467</v>
      </c>
      <c r="E20" s="110" t="str">
        <f t="shared" si="0"/>
        <v>5.2.2 手動ブレーキ  c) ブレーキ及びケーブルの取付け</v>
      </c>
      <c r="F20" s="110" t="str">
        <f t="shared" si="1"/>
        <v>JIS D 9301 5.2.2 手動ブレーキ  c) ブレーキ及びケーブルの取付け</v>
      </c>
      <c r="G20" s="91">
        <v>1500</v>
      </c>
      <c r="H20" s="91">
        <v>1650.0000000000002</v>
      </c>
      <c r="I20" s="110"/>
      <c r="J20" s="88" t="s">
        <v>681</v>
      </c>
    </row>
    <row r="21" spans="1:10" x14ac:dyDescent="0.2">
      <c r="A21" s="87">
        <v>21</v>
      </c>
      <c r="B21" s="134" t="s">
        <v>183</v>
      </c>
      <c r="C21" s="134" t="s">
        <v>185</v>
      </c>
      <c r="D21" s="90" t="s">
        <v>468</v>
      </c>
      <c r="E21" s="110" t="str">
        <f t="shared" si="0"/>
        <v>5.2.2 手動ブレーキ  d) ブレーキ摩擦材の固定（ブレーキ揺動試験）</v>
      </c>
      <c r="F21" s="110" t="str">
        <f t="shared" si="1"/>
        <v>JIS D 9301 5.2.2 手動ブレーキ  d) ブレーキ摩擦材の固定（ブレーキ揺動試験）JIS D 9313-2:2026 4.3</v>
      </c>
      <c r="G21" s="91">
        <v>5000</v>
      </c>
      <c r="H21" s="91">
        <v>5500</v>
      </c>
      <c r="I21" s="110" t="s">
        <v>352</v>
      </c>
      <c r="J21" s="88"/>
    </row>
    <row r="22" spans="1:10" x14ac:dyDescent="0.2">
      <c r="A22" s="87">
        <v>22</v>
      </c>
      <c r="B22" s="134" t="s">
        <v>183</v>
      </c>
      <c r="C22" s="134" t="s">
        <v>185</v>
      </c>
      <c r="D22" s="90" t="s">
        <v>469</v>
      </c>
      <c r="E22" s="110" t="str">
        <f t="shared" si="0"/>
        <v>5.2.2 手動ブレーキ  e) ブレーキの調整機構（調整機構）</v>
      </c>
      <c r="F22" s="110" t="str">
        <f t="shared" si="1"/>
        <v>JIS D 9301 5.2.2 手動ブレーキ  e) ブレーキの調整機構（調整機構）</v>
      </c>
      <c r="G22" s="91">
        <v>1500</v>
      </c>
      <c r="H22" s="91">
        <v>1650.0000000000002</v>
      </c>
      <c r="I22" s="110"/>
      <c r="J22" s="88" t="s">
        <v>681</v>
      </c>
    </row>
    <row r="23" spans="1:10" x14ac:dyDescent="0.2">
      <c r="A23" s="87">
        <v>23</v>
      </c>
      <c r="B23" s="134" t="s">
        <v>183</v>
      </c>
      <c r="C23" s="134" t="s">
        <v>185</v>
      </c>
      <c r="D23" s="90" t="s">
        <v>470</v>
      </c>
      <c r="E23" s="110" t="str">
        <f t="shared" si="0"/>
        <v>5.2.2 手動ブレーキ  e) ブレーキの調整機構（片当たり）</v>
      </c>
      <c r="F23" s="110" t="str">
        <f t="shared" si="1"/>
        <v>JIS D 9301 5.2.2 手動ブレーキ  e) ブレーキの調整機構（片当たり）</v>
      </c>
      <c r="G23" s="91">
        <v>1500</v>
      </c>
      <c r="H23" s="91">
        <v>1650.0000000000002</v>
      </c>
      <c r="I23" s="110"/>
      <c r="J23" s="88" t="s">
        <v>681</v>
      </c>
    </row>
    <row r="24" spans="1:10" x14ac:dyDescent="0.2">
      <c r="A24" s="87">
        <v>24</v>
      </c>
      <c r="B24" s="134" t="s">
        <v>183</v>
      </c>
      <c r="C24" s="135" t="s">
        <v>185</v>
      </c>
      <c r="D24" s="90" t="s">
        <v>471</v>
      </c>
      <c r="E24" s="110" t="str">
        <f t="shared" si="0"/>
        <v>5.2.2 手動ブレーキ  e) ブレーキの調整機構（ロッド式ブレーキ）</v>
      </c>
      <c r="F24" s="110" t="str">
        <f t="shared" si="1"/>
        <v>JIS D 9301 5.2.2 手動ブレーキ  e) ブレーキの調整機構（ロッド式ブレーキ）</v>
      </c>
      <c r="G24" s="91">
        <v>3000</v>
      </c>
      <c r="H24" s="91">
        <v>3300.0000000000005</v>
      </c>
      <c r="I24" s="110"/>
      <c r="J24" s="88"/>
    </row>
    <row r="25" spans="1:10" x14ac:dyDescent="0.2">
      <c r="A25" s="87">
        <v>25</v>
      </c>
      <c r="B25" s="134" t="s">
        <v>183</v>
      </c>
      <c r="C25" s="88" t="s">
        <v>186</v>
      </c>
      <c r="D25" s="90" t="s">
        <v>472</v>
      </c>
      <c r="E25" s="110" t="str">
        <f t="shared" si="0"/>
        <v>5.2.3 手動ブレーキの強度  手動ブレーキの強度試験</v>
      </c>
      <c r="F25" s="110" t="str">
        <f t="shared" si="1"/>
        <v>JIS D 9301 5.2.3 手動ブレーキの強度  手動ブレーキの強度試験JIS D 9313-2:2026 4.4</v>
      </c>
      <c r="G25" s="91">
        <v>3500</v>
      </c>
      <c r="H25" s="91">
        <v>3850.0000000000005</v>
      </c>
      <c r="I25" s="110" t="s">
        <v>353</v>
      </c>
      <c r="J25" s="88" t="s">
        <v>681</v>
      </c>
    </row>
    <row r="26" spans="1:10" x14ac:dyDescent="0.2">
      <c r="A26" s="87">
        <v>26</v>
      </c>
      <c r="B26" s="134" t="s">
        <v>183</v>
      </c>
      <c r="C26" s="92" t="s">
        <v>187</v>
      </c>
      <c r="D26" s="90" t="s">
        <v>473</v>
      </c>
      <c r="E26" s="110" t="str">
        <f t="shared" si="0"/>
        <v>5.2.4 コースターブレーキハブ  コースターブレーキハブの強度試験</v>
      </c>
      <c r="F26" s="110" t="str">
        <f t="shared" si="1"/>
        <v>JIS D 9301 5.2.4 コースターブレーキハブ  コースターブレーキハブの強度試験JIS D 9313-2:2026 4.5</v>
      </c>
      <c r="G26" s="91">
        <v>9500</v>
      </c>
      <c r="H26" s="91">
        <v>10450</v>
      </c>
      <c r="I26" s="110" t="s">
        <v>354</v>
      </c>
      <c r="J26" s="88"/>
    </row>
    <row r="27" spans="1:10" x14ac:dyDescent="0.2">
      <c r="A27" s="87">
        <v>27</v>
      </c>
      <c r="B27" s="134" t="s">
        <v>183</v>
      </c>
      <c r="C27" s="137" t="s">
        <v>329</v>
      </c>
      <c r="D27" s="90" t="s">
        <v>474</v>
      </c>
      <c r="E27" s="110" t="str">
        <f t="shared" si="0"/>
        <v>5.2.4 コースターブレーキハブ  クランク逆転角度</v>
      </c>
      <c r="F27" s="110" t="str">
        <f t="shared" si="1"/>
        <v>JIS D 9301 5.2.4 コースターブレーキハブ  クランク逆転角度</v>
      </c>
      <c r="G27" s="91">
        <v>3500</v>
      </c>
      <c r="H27" s="91">
        <v>3850.0000000000005</v>
      </c>
      <c r="I27" s="110"/>
      <c r="J27" s="88"/>
    </row>
    <row r="28" spans="1:10" x14ac:dyDescent="0.2">
      <c r="A28" s="87">
        <v>28</v>
      </c>
      <c r="B28" s="134" t="s">
        <v>183</v>
      </c>
      <c r="C28" s="92" t="s">
        <v>188</v>
      </c>
      <c r="D28" s="90" t="s">
        <v>475</v>
      </c>
      <c r="E28" s="110" t="str">
        <f t="shared" si="0"/>
        <v>5.2.5 制動性能（走路）  5.2.5.2 走路試験方法（両方、後のみ）乾燥時　附属書JA</v>
      </c>
      <c r="F28" s="110" t="str">
        <f t="shared" si="1"/>
        <v>JIS D 9301 5.2.5 制動性能（走路）  5.2.5.2 走路試験方法（両方、後のみ）乾燥時　附属書JAJIS D 9313-2:2026 附属書JA</v>
      </c>
      <c r="G28" s="91">
        <v>24500</v>
      </c>
      <c r="H28" s="91">
        <v>26950.000000000004</v>
      </c>
      <c r="I28" s="110" t="s">
        <v>355</v>
      </c>
      <c r="J28" s="88" t="s">
        <v>682</v>
      </c>
    </row>
    <row r="29" spans="1:10" x14ac:dyDescent="0.2">
      <c r="A29" s="87">
        <v>29</v>
      </c>
      <c r="B29" s="134" t="s">
        <v>183</v>
      </c>
      <c r="C29" s="134" t="s">
        <v>188</v>
      </c>
      <c r="D29" s="90" t="s">
        <v>476</v>
      </c>
      <c r="E29" s="110" t="str">
        <f t="shared" si="0"/>
        <v>5.2.5 制動性能（走路）  5.2.5.2 走路試験方法（両方、後のみ）水ぬれ時　附属書JA</v>
      </c>
      <c r="F29" s="110" t="str">
        <f t="shared" si="1"/>
        <v>JIS D 9301 5.2.5 制動性能（走路）  5.2.5.2 走路試験方法（両方、後のみ）水ぬれ時　附属書JAJIS D 9313-2:2026 附属書JA</v>
      </c>
      <c r="G29" s="91">
        <v>28000</v>
      </c>
      <c r="H29" s="91">
        <v>30800.000000000004</v>
      </c>
      <c r="I29" s="110" t="s">
        <v>355</v>
      </c>
      <c r="J29" s="88" t="s">
        <v>682</v>
      </c>
    </row>
    <row r="30" spans="1:10" x14ac:dyDescent="0.2">
      <c r="A30" s="87">
        <v>30</v>
      </c>
      <c r="B30" s="134" t="s">
        <v>183</v>
      </c>
      <c r="C30" s="134" t="s">
        <v>188</v>
      </c>
      <c r="D30" s="90" t="s">
        <v>477</v>
      </c>
      <c r="E30" s="110" t="str">
        <f t="shared" si="0"/>
        <v>5.2.5 制動性能（走路）  5.2.5.2 走路試験方法（両方、後のみ）乾燥時　</v>
      </c>
      <c r="F30" s="110" t="str">
        <f t="shared" si="1"/>
        <v>JIS D 9301 5.2.5 制動性能（走路）  5.2.5.2 走路試験方法（両方、後のみ）乾燥時　JIS D 9313-2:2026 4.6.3</v>
      </c>
      <c r="G30" s="91">
        <v>30000</v>
      </c>
      <c r="H30" s="91">
        <v>33000</v>
      </c>
      <c r="I30" s="110" t="s">
        <v>356</v>
      </c>
      <c r="J30" s="88" t="s">
        <v>683</v>
      </c>
    </row>
    <row r="31" spans="1:10" x14ac:dyDescent="0.2">
      <c r="A31" s="87">
        <v>31</v>
      </c>
      <c r="B31" s="134" t="s">
        <v>183</v>
      </c>
      <c r="C31" s="134" t="s">
        <v>188</v>
      </c>
      <c r="D31" s="90" t="s">
        <v>478</v>
      </c>
      <c r="E31" s="110" t="str">
        <f t="shared" si="0"/>
        <v>5.2.5 制動性能（走路）  5.2.5.2 走路試験方法（両方、後のみ）水ぬれ時</v>
      </c>
      <c r="F31" s="110" t="str">
        <f t="shared" si="1"/>
        <v>JIS D 9301 5.2.5 制動性能（走路）  5.2.5.2 走路試験方法（両方、後のみ）水ぬれ時JIS D 9313-2:2026 4.6.3</v>
      </c>
      <c r="G31" s="91">
        <v>34000</v>
      </c>
      <c r="H31" s="91">
        <v>37400</v>
      </c>
      <c r="I31" s="110" t="s">
        <v>356</v>
      </c>
      <c r="J31" s="88" t="s">
        <v>683</v>
      </c>
    </row>
    <row r="32" spans="1:10" x14ac:dyDescent="0.2">
      <c r="A32" s="87">
        <v>32</v>
      </c>
      <c r="B32" s="134" t="s">
        <v>183</v>
      </c>
      <c r="C32" s="134" t="s">
        <v>188</v>
      </c>
      <c r="D32" s="90" t="s">
        <v>479</v>
      </c>
      <c r="E32" s="110" t="str">
        <f t="shared" si="0"/>
        <v>5.2.5 制動性能（走路）  5.2.5.4 安全で円滑な停止特性</v>
      </c>
      <c r="F32" s="110" t="str">
        <f t="shared" si="1"/>
        <v>JIS D 9301 5.2.5 制動性能（走路）  5.2.5.4 安全で円滑な停止特性</v>
      </c>
      <c r="G32" s="91">
        <v>0</v>
      </c>
      <c r="H32" s="91">
        <v>0</v>
      </c>
      <c r="I32" s="110"/>
      <c r="J32" s="88" t="s">
        <v>684</v>
      </c>
    </row>
    <row r="33" spans="1:10" x14ac:dyDescent="0.2">
      <c r="A33" s="87">
        <v>33</v>
      </c>
      <c r="B33" s="134" t="s">
        <v>183</v>
      </c>
      <c r="C33" s="135" t="s">
        <v>188</v>
      </c>
      <c r="D33" s="90" t="s">
        <v>480</v>
      </c>
      <c r="E33" s="110" t="str">
        <f t="shared" si="0"/>
        <v>5.2.5 制動性能（走路）  5.2.5.5 水ぬれ時と乾燥時との制動性能の比率</v>
      </c>
      <c r="F33" s="110" t="str">
        <f t="shared" si="1"/>
        <v>JIS D 9301 5.2.5 制動性能（走路）  5.2.5.5 水ぬれ時と乾燥時との制動性能の比率JIS D 9313-2:2026 4.6.3.8 c)</v>
      </c>
      <c r="G33" s="91">
        <v>1500</v>
      </c>
      <c r="H33" s="91">
        <v>1650.0000000000002</v>
      </c>
      <c r="I33" s="110" t="s">
        <v>357</v>
      </c>
      <c r="J33" s="88"/>
    </row>
    <row r="34" spans="1:10" x14ac:dyDescent="0.2">
      <c r="A34" s="87">
        <v>34</v>
      </c>
      <c r="B34" s="134" t="s">
        <v>183</v>
      </c>
      <c r="C34" s="92" t="s">
        <v>189</v>
      </c>
      <c r="D34" s="90" t="s">
        <v>481</v>
      </c>
      <c r="E34" s="110" t="str">
        <f t="shared" si="0"/>
        <v>5.2.5 制動性能（試験機）  5.2.5.3 試験機による試験方法（前のみ、後のみ）乾燥時</v>
      </c>
      <c r="F34" s="110" t="str">
        <f t="shared" si="1"/>
        <v>JIS D 9301 5.2.5 制動性能（試験機）  5.2.5.3 試験機による試験方法（前のみ、後のみ）乾燥時JIS D 9313-2:2026 4.6.5</v>
      </c>
      <c r="G34" s="91">
        <v>24500</v>
      </c>
      <c r="H34" s="91">
        <v>26950.000000000004</v>
      </c>
      <c r="I34" s="110" t="s">
        <v>358</v>
      </c>
      <c r="J34" s="88" t="s">
        <v>685</v>
      </c>
    </row>
    <row r="35" spans="1:10" x14ac:dyDescent="0.2">
      <c r="A35" s="87">
        <v>35</v>
      </c>
      <c r="B35" s="134" t="s">
        <v>183</v>
      </c>
      <c r="C35" s="134" t="s">
        <v>189</v>
      </c>
      <c r="D35" s="90" t="s">
        <v>482</v>
      </c>
      <c r="E35" s="110" t="str">
        <f t="shared" si="0"/>
        <v>5.2.5 制動性能（試験機）  5.2.5.3 試験機による試験方法（前のみ、後のみ）水ぬれ時</v>
      </c>
      <c r="F35" s="110" t="str">
        <f t="shared" si="1"/>
        <v>JIS D 9301 5.2.5 制動性能（試験機）  5.2.5.3 試験機による試験方法（前のみ、後のみ）水ぬれ時JIS D 9313-2:2026 4.6.5</v>
      </c>
      <c r="G35" s="91">
        <v>28000</v>
      </c>
      <c r="H35" s="91">
        <v>30800.000000000004</v>
      </c>
      <c r="I35" s="110" t="s">
        <v>358</v>
      </c>
      <c r="J35" s="88" t="s">
        <v>685</v>
      </c>
    </row>
    <row r="36" spans="1:10" x14ac:dyDescent="0.2">
      <c r="A36" s="87">
        <v>36</v>
      </c>
      <c r="B36" s="134" t="s">
        <v>183</v>
      </c>
      <c r="C36" s="134" t="s">
        <v>189</v>
      </c>
      <c r="D36" s="90" t="s">
        <v>483</v>
      </c>
      <c r="E36" s="110" t="str">
        <f t="shared" si="0"/>
        <v>5.2.5 制動性能（試験機）  5.2.5.4 直線性</v>
      </c>
      <c r="F36" s="110" t="str">
        <f t="shared" si="1"/>
        <v>JIS D 9301 5.2.5 制動性能（試験機）  5.2.5.4 直線性JIS D 9313-2:2026 4.6.5.3</v>
      </c>
      <c r="G36" s="91">
        <v>0</v>
      </c>
      <c r="H36" s="91">
        <v>0</v>
      </c>
      <c r="I36" s="110" t="s">
        <v>359</v>
      </c>
      <c r="J36" s="88" t="s">
        <v>686</v>
      </c>
    </row>
    <row r="37" spans="1:10" x14ac:dyDescent="0.2">
      <c r="A37" s="87">
        <v>37</v>
      </c>
      <c r="B37" s="134" t="s">
        <v>183</v>
      </c>
      <c r="C37" s="134" t="s">
        <v>189</v>
      </c>
      <c r="D37" s="90" t="s">
        <v>484</v>
      </c>
      <c r="E37" s="110" t="str">
        <f t="shared" si="0"/>
        <v>5.2.5 制動性能（試験機）  5.2.5.4 簡単な走路試験</v>
      </c>
      <c r="F37" s="110" t="str">
        <f t="shared" si="1"/>
        <v>JIS D 9301 5.2.5 制動性能（試験機）  5.2.5.4 簡単な走路試験JIS D 9313-2:2026 4.6.5.7 j)</v>
      </c>
      <c r="G37" s="91">
        <v>14500</v>
      </c>
      <c r="H37" s="91">
        <v>15950.000000000002</v>
      </c>
      <c r="I37" s="110" t="s">
        <v>360</v>
      </c>
      <c r="J37" s="88"/>
    </row>
    <row r="38" spans="1:10" x14ac:dyDescent="0.2">
      <c r="A38" s="87">
        <v>38</v>
      </c>
      <c r="B38" s="134" t="s">
        <v>183</v>
      </c>
      <c r="C38" s="135" t="s">
        <v>189</v>
      </c>
      <c r="D38" s="90" t="s">
        <v>480</v>
      </c>
      <c r="E38" s="110" t="str">
        <f t="shared" si="0"/>
        <v>5.2.5 制動性能（試験機）  5.2.5.5 水ぬれ時と乾燥時との制動性能の比率</v>
      </c>
      <c r="F38" s="110" t="str">
        <f t="shared" si="1"/>
        <v>JIS D 9301 5.2.5 制動性能（試験機）  5.2.5.5 水ぬれ時と乾燥時との制動性能の比率JIS D 9313-2:2026 4.6.5.7 i)</v>
      </c>
      <c r="G38" s="91">
        <v>1500</v>
      </c>
      <c r="H38" s="91">
        <v>1650.0000000000002</v>
      </c>
      <c r="I38" s="110" t="s">
        <v>361</v>
      </c>
      <c r="J38" s="88"/>
    </row>
    <row r="39" spans="1:10" ht="24" x14ac:dyDescent="0.2">
      <c r="A39" s="87">
        <v>39</v>
      </c>
      <c r="B39" s="134" t="s">
        <v>183</v>
      </c>
      <c r="C39" s="89" t="s">
        <v>190</v>
      </c>
      <c r="D39" s="90" t="s">
        <v>485</v>
      </c>
      <c r="E39" s="110" t="str">
        <f t="shared" si="0"/>
        <v>5.2.6 ブレーキの耐熱性  5.2.6.3 要求事項</v>
      </c>
      <c r="F39" s="110" t="str">
        <f t="shared" si="1"/>
        <v>JIS D 9301 5.2.6 ブレーキの耐熱性  5.2.6.3 要求事項JIS D 9313-2:2026 4.7</v>
      </c>
      <c r="G39" s="91">
        <v>27500</v>
      </c>
      <c r="H39" s="91">
        <v>30250.000000000004</v>
      </c>
      <c r="I39" s="110" t="s">
        <v>362</v>
      </c>
      <c r="J39" s="88" t="s">
        <v>687</v>
      </c>
    </row>
    <row r="40" spans="1:10" x14ac:dyDescent="0.2">
      <c r="A40" s="87">
        <v>40</v>
      </c>
      <c r="B40" s="135" t="s">
        <v>183</v>
      </c>
      <c r="C40" s="92" t="s">
        <v>753</v>
      </c>
      <c r="D40" s="90" t="s">
        <v>486</v>
      </c>
      <c r="E40" s="110" t="str">
        <f t="shared" si="0"/>
        <v>5.2.5 制動性能（走路、試験機）  5.2.5.4 安全で円滑な停止特性（コースタハブ直線性試験）</v>
      </c>
      <c r="F40" s="110" t="str">
        <f t="shared" si="1"/>
        <v>JIS D 9301 5.2.5 制動性能（走路、試験機）  5.2.5.4 安全で円滑な停止特性（コースタハブ直線性試験）JIS D 9313-2:2026 4.6.4</v>
      </c>
      <c r="G40" s="91" t="s">
        <v>181</v>
      </c>
      <c r="H40" s="91" t="s">
        <v>182</v>
      </c>
      <c r="I40" s="110" t="s">
        <v>363</v>
      </c>
      <c r="J40" s="88"/>
    </row>
    <row r="41" spans="1:10" x14ac:dyDescent="0.2">
      <c r="A41" s="87">
        <v>41</v>
      </c>
      <c r="B41" s="92" t="s">
        <v>191</v>
      </c>
      <c r="C41" s="92" t="s">
        <v>192</v>
      </c>
      <c r="D41" s="90" t="s">
        <v>487</v>
      </c>
      <c r="E41" s="110" t="str">
        <f t="shared" si="0"/>
        <v>5.3.1 操だ（舵）安定性  a) 不円滑及び著しいがたつきの有無</v>
      </c>
      <c r="F41" s="110" t="str">
        <f t="shared" si="1"/>
        <v>JIS D 9301 5.3.1 操だ（舵）安定性  a) 不円滑及び著しいがたつきの有無</v>
      </c>
      <c r="G41" s="91">
        <v>1500</v>
      </c>
      <c r="H41" s="91">
        <v>1650.0000000000002</v>
      </c>
      <c r="I41" s="110"/>
      <c r="J41" s="88"/>
    </row>
    <row r="42" spans="1:10" x14ac:dyDescent="0.2">
      <c r="A42" s="87">
        <v>42</v>
      </c>
      <c r="B42" s="134" t="s">
        <v>191</v>
      </c>
      <c r="C42" s="134" t="s">
        <v>192</v>
      </c>
      <c r="D42" s="90" t="s">
        <v>488</v>
      </c>
      <c r="E42" s="110" t="str">
        <f t="shared" si="0"/>
        <v>5.3.1 操だ（舵）安定性  b) 前輪分担荷重</v>
      </c>
      <c r="F42" s="110" t="str">
        <f t="shared" si="1"/>
        <v>JIS D 9301 5.3.1 操だ（舵）安定性  b) 前輪分担荷重</v>
      </c>
      <c r="G42" s="91">
        <v>5500</v>
      </c>
      <c r="H42" s="91">
        <v>6050.0000000000009</v>
      </c>
      <c r="I42" s="110"/>
      <c r="J42" s="88"/>
    </row>
    <row r="43" spans="1:10" x14ac:dyDescent="0.2">
      <c r="A43" s="87">
        <v>43</v>
      </c>
      <c r="B43" s="134" t="s">
        <v>191</v>
      </c>
      <c r="C43" s="135" t="s">
        <v>192</v>
      </c>
      <c r="D43" s="90" t="s">
        <v>489</v>
      </c>
      <c r="E43" s="110" t="str">
        <f t="shared" si="0"/>
        <v>5.3.1 操だ（舵）安定性  c) 左右操舵角度</v>
      </c>
      <c r="F43" s="110" t="str">
        <f t="shared" si="1"/>
        <v>JIS D 9301 5.3.1 操だ（舵）安定性  c) 左右操舵角度</v>
      </c>
      <c r="G43" s="91">
        <v>2500</v>
      </c>
      <c r="H43" s="91">
        <v>2750</v>
      </c>
      <c r="I43" s="110"/>
      <c r="J43" s="88" t="s">
        <v>680</v>
      </c>
    </row>
    <row r="44" spans="1:10" x14ac:dyDescent="0.2">
      <c r="A44" s="87">
        <v>44</v>
      </c>
      <c r="B44" s="134" t="s">
        <v>191</v>
      </c>
      <c r="C44" s="92" t="s">
        <v>193</v>
      </c>
      <c r="D44" s="90" t="s">
        <v>490</v>
      </c>
      <c r="E44" s="110" t="str">
        <f t="shared" si="0"/>
        <v>5.3.2 ハンドル  5.3.2.1 一般 a) ～ d)</v>
      </c>
      <c r="F44" s="110" t="str">
        <f t="shared" si="1"/>
        <v>JIS D 9301 5.3.2 ハンドル  5.3.2.1 一般 a) ～ d)</v>
      </c>
      <c r="G44" s="91">
        <v>4000</v>
      </c>
      <c r="H44" s="91">
        <v>4400</v>
      </c>
      <c r="I44" s="110"/>
      <c r="J44" s="88" t="s">
        <v>688</v>
      </c>
    </row>
    <row r="45" spans="1:10" x14ac:dyDescent="0.2">
      <c r="A45" s="87">
        <v>45</v>
      </c>
      <c r="B45" s="134" t="s">
        <v>191</v>
      </c>
      <c r="C45" s="134" t="s">
        <v>193</v>
      </c>
      <c r="D45" s="94" t="s">
        <v>491</v>
      </c>
      <c r="E45" s="110" t="str">
        <f t="shared" si="0"/>
        <v>5.3.2 ハンドル  5.3.2.1 一般 e) 低温離脱力試験（グリップ、エンドキャップ）</v>
      </c>
      <c r="F45" s="110" t="str">
        <f t="shared" si="1"/>
        <v>JIS D 9301 5.3.2 ハンドル  5.3.2.1 一般 e) 低温離脱力試験（グリップ、エンドキャップ）JIS D 9313-3:2026 4.1.1</v>
      </c>
      <c r="G45" s="91">
        <v>15000</v>
      </c>
      <c r="H45" s="95">
        <v>16500</v>
      </c>
      <c r="I45" s="110" t="s">
        <v>364</v>
      </c>
      <c r="J45" s="93" t="s">
        <v>689</v>
      </c>
    </row>
    <row r="46" spans="1:10" x14ac:dyDescent="0.2">
      <c r="A46" s="87">
        <v>46</v>
      </c>
      <c r="B46" s="134" t="s">
        <v>191</v>
      </c>
      <c r="C46" s="134" t="s">
        <v>193</v>
      </c>
      <c r="D46" s="90" t="s">
        <v>492</v>
      </c>
      <c r="E46" s="110" t="str">
        <f t="shared" si="0"/>
        <v>5.3.2 ハンドル  5.3.2.1 一般 e) 温水離脱力試験（グリップ）</v>
      </c>
      <c r="F46" s="110" t="str">
        <f t="shared" si="1"/>
        <v>JIS D 9301 5.3.2 ハンドル  5.3.2.1 一般 e) 温水離脱力試験（グリップ）JIS D 9313-3:2026 4.1.2</v>
      </c>
      <c r="G46" s="91">
        <v>13000</v>
      </c>
      <c r="H46" s="91">
        <v>14300.000000000002</v>
      </c>
      <c r="I46" s="110" t="s">
        <v>365</v>
      </c>
      <c r="J46" s="88" t="s">
        <v>690</v>
      </c>
    </row>
    <row r="47" spans="1:10" ht="24" x14ac:dyDescent="0.2">
      <c r="A47" s="87">
        <v>47</v>
      </c>
      <c r="B47" s="134" t="s">
        <v>191</v>
      </c>
      <c r="C47" s="134" t="s">
        <v>193</v>
      </c>
      <c r="D47" s="90" t="s">
        <v>493</v>
      </c>
      <c r="E47" s="110" t="str">
        <f t="shared" si="0"/>
        <v>5.3.2 ハンドル  5.3.2.1 一般 e) End Closure Punch-Out Test (ASTM F2793-14:2023）</v>
      </c>
      <c r="F47" s="110" t="str">
        <f t="shared" si="1"/>
        <v>JIS D 9301 5.3.2 ハンドル  5.3.2.1 一般 e) End Closure Punch-Out Test (ASTM F2793-14:2023）ASTM F 2793-14:2023 9.2</v>
      </c>
      <c r="G47" s="91">
        <v>10000</v>
      </c>
      <c r="H47" s="91">
        <v>11000</v>
      </c>
      <c r="I47" s="110" t="s">
        <v>366</v>
      </c>
      <c r="J47" s="88" t="s">
        <v>691</v>
      </c>
    </row>
    <row r="48" spans="1:10" x14ac:dyDescent="0.2">
      <c r="A48" s="87">
        <v>48</v>
      </c>
      <c r="B48" s="134" t="s">
        <v>191</v>
      </c>
      <c r="C48" s="134" t="s">
        <v>193</v>
      </c>
      <c r="D48" s="90" t="s">
        <v>494</v>
      </c>
      <c r="E48" s="110" t="str">
        <f t="shared" si="0"/>
        <v>5.3.2 ハンドル  5.3.2.1 一般 f) アヘッド式</v>
      </c>
      <c r="F48" s="110" t="str">
        <f t="shared" si="1"/>
        <v>JIS D 9301 5.3.2 ハンドル  5.3.2.1 一般 f) アヘッド式</v>
      </c>
      <c r="G48" s="91">
        <v>2500</v>
      </c>
      <c r="H48" s="91">
        <v>2750</v>
      </c>
      <c r="I48" s="110"/>
      <c r="J48" s="88"/>
    </row>
    <row r="49" spans="1:10" x14ac:dyDescent="0.2">
      <c r="A49" s="87">
        <v>49</v>
      </c>
      <c r="B49" s="134" t="s">
        <v>191</v>
      </c>
      <c r="C49" s="134" t="s">
        <v>193</v>
      </c>
      <c r="D49" s="90" t="s">
        <v>495</v>
      </c>
      <c r="E49" s="110" t="str">
        <f t="shared" si="0"/>
        <v>5.3.2 ハンドル  5.3.2.2 a)ハンドルステムの片側曲げ強度</v>
      </c>
      <c r="F49" s="110" t="str">
        <f t="shared" si="1"/>
        <v>JIS D 9301 5.3.2 ハンドル  5.3.2.2 a)ハンドルステムの片側曲げ強度JIS D 9313-3:2026 4.2</v>
      </c>
      <c r="G49" s="91">
        <v>9500</v>
      </c>
      <c r="H49" s="91">
        <v>10450</v>
      </c>
      <c r="I49" s="110" t="s">
        <v>367</v>
      </c>
      <c r="J49" s="88"/>
    </row>
    <row r="50" spans="1:10" x14ac:dyDescent="0.2">
      <c r="A50" s="87">
        <v>50</v>
      </c>
      <c r="B50" s="134" t="s">
        <v>191</v>
      </c>
      <c r="C50" s="134" t="s">
        <v>193</v>
      </c>
      <c r="D50" s="90" t="s">
        <v>496</v>
      </c>
      <c r="E50" s="110" t="str">
        <f t="shared" si="0"/>
        <v>5.3.2 ハンドル  5.3.2.2 b)ハンドルバー及びハンドルステムの片側曲げ強度</v>
      </c>
      <c r="F50" s="110" t="str">
        <f t="shared" si="1"/>
        <v>JIS D 9301 5.3.2 ハンドル  5.3.2.2 b)ハンドルバー及びハンドルステムの片側曲げ強度JIS D 9313-3:2026 4.3</v>
      </c>
      <c r="G50" s="91">
        <v>9500</v>
      </c>
      <c r="H50" s="91">
        <v>10450</v>
      </c>
      <c r="I50" s="110" t="s">
        <v>368</v>
      </c>
      <c r="J50" s="88"/>
    </row>
    <row r="51" spans="1:10" x14ac:dyDescent="0.2">
      <c r="A51" s="87">
        <v>51</v>
      </c>
      <c r="B51" s="134" t="s">
        <v>191</v>
      </c>
      <c r="C51" s="134" t="s">
        <v>193</v>
      </c>
      <c r="D51" s="90" t="s">
        <v>497</v>
      </c>
      <c r="E51" s="110" t="str">
        <f t="shared" si="0"/>
        <v>5.3.2 ハンドル  5.3.2.3 ハンドルステムの前方曲げ強度</v>
      </c>
      <c r="F51" s="110" t="str">
        <f t="shared" si="1"/>
        <v>JIS D 9301 5.3.2 ハンドル  5.3.2.3 ハンドルステムの前方曲げ強度JIS D 9313-3:2026 4.4</v>
      </c>
      <c r="G51" s="91">
        <v>9500</v>
      </c>
      <c r="H51" s="91">
        <v>10450</v>
      </c>
      <c r="I51" s="110" t="s">
        <v>369</v>
      </c>
      <c r="J51" s="88" t="s">
        <v>692</v>
      </c>
    </row>
    <row r="52" spans="1:10" x14ac:dyDescent="0.2">
      <c r="A52" s="87">
        <v>52</v>
      </c>
      <c r="B52" s="134" t="s">
        <v>191</v>
      </c>
      <c r="C52" s="134" t="s">
        <v>193</v>
      </c>
      <c r="D52" s="90" t="s">
        <v>498</v>
      </c>
      <c r="E52" s="110" t="str">
        <f t="shared" si="0"/>
        <v>5.3.2 ハンドル  5.3.2.4 ハンドルバーとハンドルステムとの固定強度</v>
      </c>
      <c r="F52" s="110" t="str">
        <f t="shared" si="1"/>
        <v>JIS D 9301 5.3.2 ハンドル  5.3.2.4 ハンドルバーとハンドルステムとの固定強度JIS D 9313-3:2026 4.5</v>
      </c>
      <c r="G52" s="91">
        <v>5500</v>
      </c>
      <c r="H52" s="91">
        <v>6050.0000000000009</v>
      </c>
      <c r="I52" s="110" t="s">
        <v>370</v>
      </c>
      <c r="J52" s="88"/>
    </row>
    <row r="53" spans="1:10" x14ac:dyDescent="0.2">
      <c r="A53" s="87">
        <v>53</v>
      </c>
      <c r="B53" s="134" t="s">
        <v>191</v>
      </c>
      <c r="C53" s="134" t="s">
        <v>193</v>
      </c>
      <c r="D53" s="90" t="s">
        <v>499</v>
      </c>
      <c r="E53" s="110" t="str">
        <f t="shared" si="0"/>
        <v>5.3.2 ハンドル  5.3.2.5 ハンドルステムとフォークコラムとの固定強度</v>
      </c>
      <c r="F53" s="110" t="str">
        <f t="shared" si="1"/>
        <v>JIS D 9301 5.3.2 ハンドル  5.3.2.5 ハンドルステムとフォークコラムとの固定強度JIS D 9313-3:2026 4.6</v>
      </c>
      <c r="G53" s="91">
        <v>5500</v>
      </c>
      <c r="H53" s="91">
        <v>6050.0000000000009</v>
      </c>
      <c r="I53" s="110" t="s">
        <v>371</v>
      </c>
      <c r="J53" s="88"/>
    </row>
    <row r="54" spans="1:10" x14ac:dyDescent="0.2">
      <c r="A54" s="87">
        <v>54</v>
      </c>
      <c r="B54" s="134" t="s">
        <v>191</v>
      </c>
      <c r="C54" s="134" t="s">
        <v>193</v>
      </c>
      <c r="D54" s="90" t="s">
        <v>500</v>
      </c>
      <c r="E54" s="110" t="str">
        <f t="shared" si="0"/>
        <v>5.3.2 ハンドル  5.3.2.6 バーエンドとハンドルバーとの固定強度</v>
      </c>
      <c r="F54" s="110" t="str">
        <f t="shared" si="1"/>
        <v>JIS D 9301 5.3.2 ハンドル  5.3.2.6 バーエンドとハンドルバーとの固定強度JIS D 9313-3:2026 4.7</v>
      </c>
      <c r="G54" s="91">
        <v>9500</v>
      </c>
      <c r="H54" s="91">
        <v>10450</v>
      </c>
      <c r="I54" s="110" t="s">
        <v>372</v>
      </c>
      <c r="J54" s="88"/>
    </row>
    <row r="55" spans="1:10" x14ac:dyDescent="0.2">
      <c r="A55" s="87">
        <v>55</v>
      </c>
      <c r="B55" s="134" t="s">
        <v>191</v>
      </c>
      <c r="C55" s="134" t="s">
        <v>193</v>
      </c>
      <c r="D55" s="90" t="s">
        <v>501</v>
      </c>
      <c r="E55" s="110" t="str">
        <f t="shared" si="0"/>
        <v>5.3.2 ハンドル  5.3.2.7 エアロバーとハンドルバーとの固定強度</v>
      </c>
      <c r="F55" s="110" t="str">
        <f t="shared" si="1"/>
        <v>JIS D 9301 5.3.2 ハンドル  5.3.2.7 エアロバーとハンドルバーとの固定強度JIS D 9313-3:2026 4.8</v>
      </c>
      <c r="G55" s="91">
        <v>9500</v>
      </c>
      <c r="H55" s="91">
        <v>10450</v>
      </c>
      <c r="I55" s="110" t="s">
        <v>373</v>
      </c>
      <c r="J55" s="88"/>
    </row>
    <row r="56" spans="1:10" x14ac:dyDescent="0.2">
      <c r="A56" s="87">
        <v>56</v>
      </c>
      <c r="B56" s="134" t="s">
        <v>191</v>
      </c>
      <c r="C56" s="134" t="s">
        <v>193</v>
      </c>
      <c r="D56" s="90" t="s">
        <v>502</v>
      </c>
      <c r="E56" s="110" t="str">
        <f t="shared" si="0"/>
        <v>5.3.2 ハンドル  5.3.2.8 ブレーキレバーの固定強度（ロッドブレーキ用のレバー付き形ハンドルのみ）</v>
      </c>
      <c r="F56" s="110" t="str">
        <f t="shared" si="1"/>
        <v>JIS D 9301 5.3.2 ハンドル  5.3.2.8 ブレーキレバーの固定強度（ロッドブレーキ用のレバー付き形ハンドルのみ）JIS D 9313-3:2026 4.10</v>
      </c>
      <c r="G56" s="91">
        <v>4500</v>
      </c>
      <c r="H56" s="91">
        <v>4950</v>
      </c>
      <c r="I56" s="110" t="s">
        <v>374</v>
      </c>
      <c r="J56" s="88" t="s">
        <v>693</v>
      </c>
    </row>
    <row r="57" spans="1:10" x14ac:dyDescent="0.2">
      <c r="A57" s="87">
        <v>57</v>
      </c>
      <c r="B57" s="134" t="s">
        <v>191</v>
      </c>
      <c r="C57" s="134" t="s">
        <v>193</v>
      </c>
      <c r="D57" s="90" t="s">
        <v>503</v>
      </c>
      <c r="E57" s="110" t="str">
        <f t="shared" si="0"/>
        <v>5.3.2 ハンドル  5.3.2.9 ハンドルバー及びハンドルステムの疲労強度</v>
      </c>
      <c r="F57" s="110" t="str">
        <f t="shared" si="1"/>
        <v>JIS D 9301 5.3.2 ハンドル  5.3.2.9 ハンドルバー及びハンドルステムの疲労強度JIS D 9313-3:2026 4.9</v>
      </c>
      <c r="G57" s="91">
        <v>47000</v>
      </c>
      <c r="H57" s="91">
        <v>51700.000000000007</v>
      </c>
      <c r="I57" s="110" t="s">
        <v>375</v>
      </c>
      <c r="J57" s="88" t="s">
        <v>694</v>
      </c>
    </row>
    <row r="58" spans="1:10" x14ac:dyDescent="0.2">
      <c r="A58" s="87">
        <v>58</v>
      </c>
      <c r="B58" s="134" t="s">
        <v>191</v>
      </c>
      <c r="C58" s="134" t="s">
        <v>193</v>
      </c>
      <c r="D58" s="90" t="s">
        <v>504</v>
      </c>
      <c r="E58" s="110" t="str">
        <f t="shared" si="0"/>
        <v>5.3.2 ハンドル  5.3.2.9 ハンドルバー及びハンドルステムの疲労強度　第一段階又は第二段階のみ</v>
      </c>
      <c r="F58" s="110" t="str">
        <f t="shared" si="1"/>
        <v>JIS D 9301 5.3.2 ハンドル  5.3.2.9 ハンドルバー及びハンドルステムの疲労強度　第一段階又は第二段階のみJIS D 9313-3:2026 4.9</v>
      </c>
      <c r="G58" s="91">
        <v>30000</v>
      </c>
      <c r="H58" s="91">
        <v>33000</v>
      </c>
      <c r="I58" s="110" t="s">
        <v>375</v>
      </c>
      <c r="J58" s="88"/>
    </row>
    <row r="59" spans="1:10" x14ac:dyDescent="0.2">
      <c r="A59" s="87">
        <v>59</v>
      </c>
      <c r="B59" s="134" t="s">
        <v>191</v>
      </c>
      <c r="C59" s="134" t="s">
        <v>193</v>
      </c>
      <c r="D59" s="90" t="s">
        <v>505</v>
      </c>
      <c r="E59" s="110" t="str">
        <f t="shared" si="0"/>
        <v>5.3.2 ハンドル  5.3.2.9 ハンドルバー及びハンドルステムの疲労強度（CFRP製部品）</v>
      </c>
      <c r="F59" s="110" t="str">
        <f t="shared" si="1"/>
        <v>JIS D 9301 5.3.2 ハンドル  5.3.2.9 ハンドルバー及びハンドルステムの疲労強度（CFRP製部品）JIS D 9313-3:2026 4.9</v>
      </c>
      <c r="G59" s="91">
        <v>48500</v>
      </c>
      <c r="H59" s="91">
        <v>53350.000000000007</v>
      </c>
      <c r="I59" s="110" t="s">
        <v>375</v>
      </c>
      <c r="J59" s="88" t="s">
        <v>694</v>
      </c>
    </row>
    <row r="60" spans="1:10" ht="24" x14ac:dyDescent="0.2">
      <c r="A60" s="87">
        <v>60</v>
      </c>
      <c r="B60" s="134" t="s">
        <v>191</v>
      </c>
      <c r="C60" s="135" t="s">
        <v>193</v>
      </c>
      <c r="D60" s="90" t="s">
        <v>506</v>
      </c>
      <c r="E60" s="110" t="str">
        <f t="shared" si="0"/>
        <v>5.3.2 ハンドル  5.3.2.9 ハンドルバー及びハンドルステムの疲労強度（CFRP製部品）　第一段階又は第二段階のみ</v>
      </c>
      <c r="F60" s="110" t="str">
        <f t="shared" si="1"/>
        <v>JIS D 9301 5.3.2 ハンドル  5.3.2.9 ハンドルバー及びハンドルステムの疲労強度（CFRP製部品）　第一段階又は第二段階のみJIS D 9313-3:2026 4.9</v>
      </c>
      <c r="G60" s="91">
        <v>30500</v>
      </c>
      <c r="H60" s="91">
        <v>33550</v>
      </c>
      <c r="I60" s="110" t="s">
        <v>375</v>
      </c>
      <c r="J60" s="88"/>
    </row>
    <row r="61" spans="1:10" x14ac:dyDescent="0.2">
      <c r="A61" s="87">
        <v>61</v>
      </c>
      <c r="B61" s="92" t="s">
        <v>194</v>
      </c>
      <c r="C61" s="92" t="s">
        <v>340</v>
      </c>
      <c r="D61" s="90" t="s">
        <v>507</v>
      </c>
      <c r="E61" s="110" t="str">
        <f t="shared" si="0"/>
        <v>5.4.1 フレーム  5.4.1.2 a)パイプ、ラグ、取付金具</v>
      </c>
      <c r="F61" s="110" t="str">
        <f t="shared" si="1"/>
        <v>JIS D 9301 5.4.1 フレーム  5.4.1.2 a)パイプ、ラグ、取付金具</v>
      </c>
      <c r="G61" s="91" t="s">
        <v>181</v>
      </c>
      <c r="H61" s="91" t="s">
        <v>182</v>
      </c>
      <c r="I61" s="110"/>
      <c r="J61" s="88"/>
    </row>
    <row r="62" spans="1:10" x14ac:dyDescent="0.2">
      <c r="A62" s="87">
        <v>62</v>
      </c>
      <c r="B62" s="134" t="s">
        <v>194</v>
      </c>
      <c r="C62" s="134" t="s">
        <v>340</v>
      </c>
      <c r="D62" s="90" t="s">
        <v>508</v>
      </c>
      <c r="E62" s="110" t="str">
        <f t="shared" si="0"/>
        <v>5.4.1 フレーム  5.4.1.2 b)左右のリアエンド</v>
      </c>
      <c r="F62" s="110" t="str">
        <f t="shared" si="1"/>
        <v>JIS D 9301 5.4.1 フレーム  5.4.1.2 b)左右のリアエンド</v>
      </c>
      <c r="G62" s="91" t="s">
        <v>181</v>
      </c>
      <c r="H62" s="91" t="s">
        <v>182</v>
      </c>
      <c r="I62" s="110"/>
      <c r="J62" s="88"/>
    </row>
    <row r="63" spans="1:10" x14ac:dyDescent="0.2">
      <c r="A63" s="87">
        <v>63</v>
      </c>
      <c r="B63" s="134" t="s">
        <v>194</v>
      </c>
      <c r="C63" s="134" t="s">
        <v>340</v>
      </c>
      <c r="D63" s="90" t="s">
        <v>509</v>
      </c>
      <c r="E63" s="110" t="str">
        <f t="shared" si="0"/>
        <v>5.4.1 フレーム  5.4.1.2 c)どろよけ、キャリパブレーキ取付穴</v>
      </c>
      <c r="F63" s="110" t="str">
        <f t="shared" si="1"/>
        <v>JIS D 9301 5.4.1 フレーム  5.4.1.2 c)どろよけ、キャリパブレーキ取付穴</v>
      </c>
      <c r="G63" s="91" t="s">
        <v>181</v>
      </c>
      <c r="H63" s="91" t="s">
        <v>182</v>
      </c>
      <c r="I63" s="110"/>
      <c r="J63" s="88"/>
    </row>
    <row r="64" spans="1:10" x14ac:dyDescent="0.2">
      <c r="A64" s="87">
        <v>64</v>
      </c>
      <c r="B64" s="134" t="s">
        <v>194</v>
      </c>
      <c r="C64" s="134" t="s">
        <v>340</v>
      </c>
      <c r="D64" s="90" t="s">
        <v>510</v>
      </c>
      <c r="E64" s="110" t="str">
        <f t="shared" si="0"/>
        <v>5.4.1 フレーム  5.4.1.2 d)ボトムブラケット右わん</v>
      </c>
      <c r="F64" s="110" t="str">
        <f t="shared" si="1"/>
        <v>JIS D 9301 5.4.1 フレーム  5.4.1.2 d)ボトムブラケット右わん</v>
      </c>
      <c r="G64" s="91">
        <v>1500</v>
      </c>
      <c r="H64" s="91">
        <v>1650.0000000000002</v>
      </c>
      <c r="I64" s="110"/>
      <c r="J64" s="88"/>
    </row>
    <row r="65" spans="1:10" x14ac:dyDescent="0.2">
      <c r="A65" s="87">
        <v>65</v>
      </c>
      <c r="B65" s="134" t="s">
        <v>194</v>
      </c>
      <c r="C65" s="134" t="s">
        <v>340</v>
      </c>
      <c r="D65" s="90" t="s">
        <v>511</v>
      </c>
      <c r="E65" s="110" t="str">
        <f t="shared" si="0"/>
        <v>5.4.1 フレーム  5.4.1.2 e)ボトムブラケット軸直角度</v>
      </c>
      <c r="F65" s="110" t="str">
        <f t="shared" si="1"/>
        <v>JIS D 9301 5.4.1 フレーム  5.4.1.2 e)ボトムブラケット軸直角度</v>
      </c>
      <c r="G65" s="91" t="s">
        <v>181</v>
      </c>
      <c r="H65" s="91" t="s">
        <v>182</v>
      </c>
      <c r="I65" s="110"/>
      <c r="J65" s="88"/>
    </row>
    <row r="66" spans="1:10" x14ac:dyDescent="0.2">
      <c r="A66" s="87">
        <v>66</v>
      </c>
      <c r="B66" s="134" t="s">
        <v>194</v>
      </c>
      <c r="C66" s="134" t="s">
        <v>340</v>
      </c>
      <c r="D66" s="90" t="s">
        <v>512</v>
      </c>
      <c r="E66" s="110" t="str">
        <f t="shared" ref="E66:E129" si="2">C66&amp;"  "&amp;D66</f>
        <v>5.4.1 フレーム  5.4.1.2 f)シートポストの固定</v>
      </c>
      <c r="F66" s="110" t="str">
        <f t="shared" ref="F66:F129" si="3">"JIS D 9301 "&amp;E66&amp;I66</f>
        <v>JIS D 9301 5.4.1 フレーム  5.4.1.2 f)シートポストの固定</v>
      </c>
      <c r="G66" s="91">
        <v>1500</v>
      </c>
      <c r="H66" s="91">
        <v>1650.0000000000002</v>
      </c>
      <c r="I66" s="110"/>
      <c r="J66" s="88"/>
    </row>
    <row r="67" spans="1:10" x14ac:dyDescent="0.2">
      <c r="A67" s="87">
        <v>67</v>
      </c>
      <c r="B67" s="134" t="s">
        <v>194</v>
      </c>
      <c r="C67" s="134" t="s">
        <v>340</v>
      </c>
      <c r="D67" s="90" t="s">
        <v>513</v>
      </c>
      <c r="E67" s="110" t="str">
        <f t="shared" si="2"/>
        <v>5.4.1 フレーム  5.4.1.2 g)ヘッド部、ハンガー部のがたつき</v>
      </c>
      <c r="F67" s="110" t="str">
        <f t="shared" si="3"/>
        <v>JIS D 9301 5.4.1 フレーム  5.4.1.2 g)ヘッド部、ハンガー部のがたつき</v>
      </c>
      <c r="G67" s="91">
        <v>1500</v>
      </c>
      <c r="H67" s="91">
        <v>1650.0000000000002</v>
      </c>
      <c r="I67" s="110"/>
      <c r="J67" s="88" t="s">
        <v>695</v>
      </c>
    </row>
    <row r="68" spans="1:10" x14ac:dyDescent="0.2">
      <c r="A68" s="87">
        <v>68</v>
      </c>
      <c r="B68" s="134" t="s">
        <v>194</v>
      </c>
      <c r="C68" s="134" t="s">
        <v>340</v>
      </c>
      <c r="D68" s="90" t="s">
        <v>514</v>
      </c>
      <c r="E68" s="110" t="str">
        <f t="shared" si="2"/>
        <v>5.4.1 フレーム  5.4.1.2 h)適切な表面処理</v>
      </c>
      <c r="F68" s="110" t="str">
        <f t="shared" si="3"/>
        <v>JIS D 9301 5.4.1 フレーム  5.4.1.2 h)適切な表面処理</v>
      </c>
      <c r="G68" s="91">
        <v>1500</v>
      </c>
      <c r="H68" s="91">
        <v>1650.0000000000002</v>
      </c>
      <c r="I68" s="110"/>
      <c r="J68" s="88" t="s">
        <v>695</v>
      </c>
    </row>
    <row r="69" spans="1:10" x14ac:dyDescent="0.2">
      <c r="A69" s="87">
        <v>69</v>
      </c>
      <c r="B69" s="134" t="s">
        <v>194</v>
      </c>
      <c r="C69" s="134" t="s">
        <v>340</v>
      </c>
      <c r="D69" s="90" t="s">
        <v>195</v>
      </c>
      <c r="E69" s="110" t="str">
        <f t="shared" si="2"/>
        <v>5.4.1 フレーム  5.4.1.3 サスペンションフレームの要求事項</v>
      </c>
      <c r="F69" s="110" t="str">
        <f t="shared" si="3"/>
        <v>JIS D 9301 5.4.1 フレーム  5.4.1.3 サスペンションフレームの要求事項</v>
      </c>
      <c r="G69" s="91">
        <v>1500</v>
      </c>
      <c r="H69" s="91">
        <v>1650.0000000000002</v>
      </c>
      <c r="I69" s="110"/>
      <c r="J69" s="88" t="s">
        <v>695</v>
      </c>
    </row>
    <row r="70" spans="1:10" x14ac:dyDescent="0.2">
      <c r="A70" s="87">
        <v>70</v>
      </c>
      <c r="B70" s="134" t="s">
        <v>194</v>
      </c>
      <c r="C70" s="134" t="s">
        <v>340</v>
      </c>
      <c r="D70" s="90" t="s">
        <v>515</v>
      </c>
      <c r="E70" s="110" t="str">
        <f t="shared" si="2"/>
        <v>5.4.1 フレーム  5.4.1.4 フレームの質量落下による衝撃強度</v>
      </c>
      <c r="F70" s="110" t="str">
        <f t="shared" si="3"/>
        <v>JIS D 9301 5.4.1 フレーム  5.4.1.4 フレームの質量落下による衝撃強度JIS D 9313-4:2026 4.1</v>
      </c>
      <c r="G70" s="91">
        <v>13000</v>
      </c>
      <c r="H70" s="91">
        <v>14300.000000000002</v>
      </c>
      <c r="I70" s="110" t="s">
        <v>376</v>
      </c>
      <c r="J70" s="88"/>
    </row>
    <row r="71" spans="1:10" x14ac:dyDescent="0.2">
      <c r="A71" s="87">
        <v>71</v>
      </c>
      <c r="B71" s="134" t="s">
        <v>194</v>
      </c>
      <c r="C71" s="134" t="s">
        <v>340</v>
      </c>
      <c r="D71" s="90" t="s">
        <v>516</v>
      </c>
      <c r="E71" s="110" t="str">
        <f t="shared" si="2"/>
        <v>5.4.1 フレーム  5.4.1.5 フレームフォークアセンブリの前倒しによる衝撃強度</v>
      </c>
      <c r="F71" s="110" t="str">
        <f t="shared" si="3"/>
        <v>JIS D 9301 5.4.1 フレーム  5.4.1.5 フレームフォークアセンブリの前倒しによる衝撃強度JIS D 9313-4:2026 4.2</v>
      </c>
      <c r="G71" s="91">
        <v>13000</v>
      </c>
      <c r="H71" s="91">
        <v>14300.000000000002</v>
      </c>
      <c r="I71" s="110" t="s">
        <v>377</v>
      </c>
      <c r="J71" s="88"/>
    </row>
    <row r="72" spans="1:10" x14ac:dyDescent="0.2">
      <c r="A72" s="87">
        <v>72</v>
      </c>
      <c r="B72" s="134" t="s">
        <v>194</v>
      </c>
      <c r="C72" s="134" t="s">
        <v>340</v>
      </c>
      <c r="D72" s="90" t="s">
        <v>517</v>
      </c>
      <c r="E72" s="110" t="str">
        <f t="shared" si="2"/>
        <v>5.4.1 フレーム  5.4.1.6 フレームのペダル力による疲労強度</v>
      </c>
      <c r="F72" s="110" t="str">
        <f t="shared" si="3"/>
        <v>JIS D 9301 5.4.1 フレーム  5.4.1.6 フレームのペダル力による疲労強度JIS D 9313-4:2026 4.3</v>
      </c>
      <c r="G72" s="91">
        <v>41000</v>
      </c>
      <c r="H72" s="91">
        <v>45100.000000000007</v>
      </c>
      <c r="I72" s="110" t="s">
        <v>378</v>
      </c>
      <c r="J72" s="88"/>
    </row>
    <row r="73" spans="1:10" x14ac:dyDescent="0.2">
      <c r="A73" s="87">
        <v>73</v>
      </c>
      <c r="B73" s="134" t="s">
        <v>194</v>
      </c>
      <c r="C73" s="134" t="s">
        <v>340</v>
      </c>
      <c r="D73" s="90" t="s">
        <v>518</v>
      </c>
      <c r="E73" s="110" t="str">
        <f t="shared" si="2"/>
        <v>5.4.1 フレーム  5.4.1.6 フレームのペダル力による疲労強度（繊維強化樹脂製フレーム）</v>
      </c>
      <c r="F73" s="110" t="str">
        <f t="shared" si="3"/>
        <v>JIS D 9301 5.4.1 フレーム  5.4.1.6 フレームのペダル力による疲労強度（繊維強化樹脂製フレーム）JIS D 9313-4:2026 4.3</v>
      </c>
      <c r="G73" s="91">
        <v>44000</v>
      </c>
      <c r="H73" s="91">
        <v>48400.000000000007</v>
      </c>
      <c r="I73" s="110" t="s">
        <v>378</v>
      </c>
      <c r="J73" s="88"/>
    </row>
    <row r="74" spans="1:10" x14ac:dyDescent="0.2">
      <c r="A74" s="87">
        <v>74</v>
      </c>
      <c r="B74" s="134" t="s">
        <v>194</v>
      </c>
      <c r="C74" s="134" t="s">
        <v>340</v>
      </c>
      <c r="D74" s="90" t="s">
        <v>519</v>
      </c>
      <c r="E74" s="110" t="str">
        <f t="shared" si="2"/>
        <v>5.4.1 フレーム  5.4.1.7 フレームの水平力による疲労強度</v>
      </c>
      <c r="F74" s="110" t="str">
        <f t="shared" si="3"/>
        <v>JIS D 9301 5.4.1 フレーム  5.4.1.7 フレームの水平力による疲労強度JIS D 9313-4:2026 4.4</v>
      </c>
      <c r="G74" s="91">
        <v>36500</v>
      </c>
      <c r="H74" s="91">
        <v>40150</v>
      </c>
      <c r="I74" s="110" t="s">
        <v>379</v>
      </c>
      <c r="J74" s="88"/>
    </row>
    <row r="75" spans="1:10" x14ac:dyDescent="0.2">
      <c r="A75" s="87">
        <v>75</v>
      </c>
      <c r="B75" s="134" t="s">
        <v>194</v>
      </c>
      <c r="C75" s="134" t="s">
        <v>340</v>
      </c>
      <c r="D75" s="90" t="s">
        <v>520</v>
      </c>
      <c r="E75" s="110" t="str">
        <f t="shared" si="2"/>
        <v>5.4.1 フレーム  5.4.1.7 フレームの水平力による疲労強度（繊維強化樹脂製フレーム）</v>
      </c>
      <c r="F75" s="110" t="str">
        <f t="shared" si="3"/>
        <v>JIS D 9301 5.4.1 フレーム  5.4.1.7 フレームの水平力による疲労強度（繊維強化樹脂製フレーム）JIS D 9313-4:2026 4.4</v>
      </c>
      <c r="G75" s="91">
        <v>39500</v>
      </c>
      <c r="H75" s="91">
        <v>43450</v>
      </c>
      <c r="I75" s="110" t="s">
        <v>379</v>
      </c>
      <c r="J75" s="88"/>
    </row>
    <row r="76" spans="1:10" x14ac:dyDescent="0.2">
      <c r="A76" s="87">
        <v>76</v>
      </c>
      <c r="B76" s="134" t="s">
        <v>194</v>
      </c>
      <c r="C76" s="134" t="s">
        <v>340</v>
      </c>
      <c r="D76" s="90" t="s">
        <v>521</v>
      </c>
      <c r="E76" s="110" t="str">
        <f t="shared" si="2"/>
        <v>5.4.1 フレーム  5.4.1.8 フレームの鉛直力による疲労強度</v>
      </c>
      <c r="F76" s="110" t="str">
        <f t="shared" si="3"/>
        <v>JIS D 9301 5.4.1 フレーム  5.4.1.8 フレームの鉛直力による疲労強度JIS D 9313-4:2026 4.5</v>
      </c>
      <c r="G76" s="91">
        <v>36500</v>
      </c>
      <c r="H76" s="91">
        <v>40150</v>
      </c>
      <c r="I76" s="110" t="s">
        <v>380</v>
      </c>
      <c r="J76" s="88"/>
    </row>
    <row r="77" spans="1:10" x14ac:dyDescent="0.2">
      <c r="A77" s="87">
        <v>77</v>
      </c>
      <c r="B77" s="134" t="s">
        <v>194</v>
      </c>
      <c r="C77" s="134" t="s">
        <v>340</v>
      </c>
      <c r="D77" s="90" t="s">
        <v>522</v>
      </c>
      <c r="E77" s="110" t="str">
        <f t="shared" si="2"/>
        <v>5.4.1 フレーム  5.4.1.8 フレームの鉛直力による疲労強度（繊維強化樹脂製フレーム）</v>
      </c>
      <c r="F77" s="110" t="str">
        <f t="shared" si="3"/>
        <v>JIS D 9301 5.4.1 フレーム  5.4.1.8 フレームの鉛直力による疲労強度（繊維強化樹脂製フレーム）JIS D 9313-4:2026 4.5</v>
      </c>
      <c r="G77" s="91">
        <v>39500</v>
      </c>
      <c r="H77" s="91">
        <v>43450</v>
      </c>
      <c r="I77" s="110" t="s">
        <v>380</v>
      </c>
      <c r="J77" s="88"/>
    </row>
    <row r="78" spans="1:10" x14ac:dyDescent="0.2">
      <c r="A78" s="87">
        <v>78</v>
      </c>
      <c r="B78" s="134" t="s">
        <v>194</v>
      </c>
      <c r="C78" s="135" t="s">
        <v>340</v>
      </c>
      <c r="D78" s="90" t="s">
        <v>523</v>
      </c>
      <c r="E78" s="110" t="str">
        <f t="shared" si="2"/>
        <v>5.4.1 フレーム  5.4.1.9 リアブレーキ台座の強度</v>
      </c>
      <c r="F78" s="110" t="str">
        <f t="shared" si="3"/>
        <v>JIS D 9301 5.4.1 フレーム  5.4.1.9 リアブレーキ台座の強度JIS D 9313-4:2026 4.6</v>
      </c>
      <c r="G78" s="91">
        <v>30000</v>
      </c>
      <c r="H78" s="91">
        <v>33000</v>
      </c>
      <c r="I78" s="110" t="s">
        <v>381</v>
      </c>
      <c r="J78" s="88"/>
    </row>
    <row r="79" spans="1:10" x14ac:dyDescent="0.2">
      <c r="A79" s="87">
        <v>79</v>
      </c>
      <c r="B79" s="134" t="s">
        <v>194</v>
      </c>
      <c r="C79" s="92" t="s">
        <v>342</v>
      </c>
      <c r="D79" s="90" t="s">
        <v>524</v>
      </c>
      <c r="E79" s="110" t="str">
        <f t="shared" si="2"/>
        <v>5.4.2 フロントフォーク  5.4.2.2 構造 a) 接合部の接合</v>
      </c>
      <c r="F79" s="110" t="str">
        <f t="shared" si="3"/>
        <v>JIS D 9301 5.4.2 フロントフォーク  5.4.2.2 構造 a) 接合部の接合</v>
      </c>
      <c r="G79" s="91" t="s">
        <v>181</v>
      </c>
      <c r="H79" s="91" t="s">
        <v>182</v>
      </c>
      <c r="I79" s="110"/>
      <c r="J79" s="88"/>
    </row>
    <row r="80" spans="1:10" x14ac:dyDescent="0.2">
      <c r="A80" s="87">
        <v>80</v>
      </c>
      <c r="B80" s="134" t="s">
        <v>194</v>
      </c>
      <c r="C80" s="134" t="s">
        <v>341</v>
      </c>
      <c r="D80" s="90" t="s">
        <v>525</v>
      </c>
      <c r="E80" s="110" t="str">
        <f t="shared" si="2"/>
        <v>5.4.2 フロントフォーク  5.4.2.2 構造 b) フォークコラムのハンドルはめ合い部</v>
      </c>
      <c r="F80" s="110" t="str">
        <f t="shared" si="3"/>
        <v>JIS D 9301 5.4.2 フロントフォーク  5.4.2.2 構造 b) フォークコラムのハンドルはめ合い部</v>
      </c>
      <c r="G80" s="91">
        <v>1500</v>
      </c>
      <c r="H80" s="91">
        <v>1650.0000000000002</v>
      </c>
      <c r="I80" s="110"/>
      <c r="J80" s="88" t="s">
        <v>695</v>
      </c>
    </row>
    <row r="81" spans="1:10" x14ac:dyDescent="0.2">
      <c r="A81" s="87">
        <v>81</v>
      </c>
      <c r="B81" s="134" t="s">
        <v>194</v>
      </c>
      <c r="C81" s="134" t="s">
        <v>341</v>
      </c>
      <c r="D81" s="90" t="s">
        <v>526</v>
      </c>
      <c r="E81" s="110" t="str">
        <f t="shared" si="2"/>
        <v>5.4.2 フロントフォーク  5.4.2.2 構造 c) 下玉押しはめ合い部の偏心</v>
      </c>
      <c r="F81" s="110" t="str">
        <f t="shared" si="3"/>
        <v>JIS D 9301 5.4.2 フロントフォーク  5.4.2.2 構造 c) 下玉押しはめ合い部の偏心</v>
      </c>
      <c r="G81" s="91" t="s">
        <v>181</v>
      </c>
      <c r="H81" s="91" t="s">
        <v>182</v>
      </c>
      <c r="I81" s="110"/>
      <c r="J81" s="88"/>
    </row>
    <row r="82" spans="1:10" x14ac:dyDescent="0.2">
      <c r="A82" s="87">
        <v>82</v>
      </c>
      <c r="B82" s="134" t="s">
        <v>194</v>
      </c>
      <c r="C82" s="134" t="s">
        <v>341</v>
      </c>
      <c r="D82" s="90" t="s">
        <v>527</v>
      </c>
      <c r="E82" s="110" t="str">
        <f t="shared" si="2"/>
        <v>5.4.2 フロントフォーク  5.4.2.2 構造 d) キャリパブレーキ貫通穴</v>
      </c>
      <c r="F82" s="110" t="str">
        <f t="shared" si="3"/>
        <v>JIS D 9301 5.4.2 フロントフォーク  5.4.2.2 構造 d) キャリパブレーキ貫通穴</v>
      </c>
      <c r="G82" s="91" t="s">
        <v>181</v>
      </c>
      <c r="H82" s="91" t="s">
        <v>182</v>
      </c>
      <c r="I82" s="110"/>
      <c r="J82" s="88"/>
    </row>
    <row r="83" spans="1:10" x14ac:dyDescent="0.2">
      <c r="A83" s="87">
        <v>83</v>
      </c>
      <c r="B83" s="134" t="s">
        <v>194</v>
      </c>
      <c r="C83" s="134" t="s">
        <v>341</v>
      </c>
      <c r="D83" s="90" t="s">
        <v>528</v>
      </c>
      <c r="E83" s="110" t="str">
        <f t="shared" si="2"/>
        <v>5.4.2 フロントフォーク  5.4.2.2 構造 e) 左右のつめ</v>
      </c>
      <c r="F83" s="110" t="str">
        <f t="shared" si="3"/>
        <v>JIS D 9301 5.4.2 フロントフォーク  5.4.2.2 構造 e) 左右のつめ</v>
      </c>
      <c r="G83" s="91" t="s">
        <v>181</v>
      </c>
      <c r="H83" s="91" t="s">
        <v>182</v>
      </c>
      <c r="I83" s="110"/>
      <c r="J83" s="88"/>
    </row>
    <row r="84" spans="1:10" x14ac:dyDescent="0.2">
      <c r="A84" s="87">
        <v>84</v>
      </c>
      <c r="B84" s="134" t="s">
        <v>194</v>
      </c>
      <c r="C84" s="134" t="s">
        <v>341</v>
      </c>
      <c r="D84" s="90" t="s">
        <v>529</v>
      </c>
      <c r="E84" s="110" t="str">
        <f t="shared" si="2"/>
        <v>5.4.2 フロントフォーク  5.4.2.2 構造 f) つめ溝底</v>
      </c>
      <c r="F84" s="110" t="str">
        <f t="shared" si="3"/>
        <v>JIS D 9301 5.4.2 フロントフォーク  5.4.2.2 構造 f) つめ溝底</v>
      </c>
      <c r="G84" s="91" t="s">
        <v>181</v>
      </c>
      <c r="H84" s="91" t="s">
        <v>182</v>
      </c>
      <c r="I84" s="110"/>
      <c r="J84" s="88"/>
    </row>
    <row r="85" spans="1:10" x14ac:dyDescent="0.2">
      <c r="A85" s="87">
        <v>85</v>
      </c>
      <c r="B85" s="134" t="s">
        <v>194</v>
      </c>
      <c r="C85" s="134" t="s">
        <v>341</v>
      </c>
      <c r="D85" s="90" t="s">
        <v>530</v>
      </c>
      <c r="E85" s="110" t="str">
        <f t="shared" si="2"/>
        <v>5.4.2 フロントフォーク  5.4.2.3 サスペンションフォークのタイヤクリアランス</v>
      </c>
      <c r="F85" s="110" t="str">
        <f t="shared" si="3"/>
        <v>JIS D 9301 5.4.2 フロントフォーク  5.4.2.3 サスペンションフォークのタイヤクリアランスJIS D 9313-4:2026 5.1</v>
      </c>
      <c r="G85" s="91">
        <v>15000</v>
      </c>
      <c r="H85" s="91">
        <v>16500</v>
      </c>
      <c r="I85" s="110" t="s">
        <v>382</v>
      </c>
      <c r="J85" s="88"/>
    </row>
    <row r="86" spans="1:10" x14ac:dyDescent="0.2">
      <c r="A86" s="87">
        <v>86</v>
      </c>
      <c r="B86" s="134" t="s">
        <v>194</v>
      </c>
      <c r="C86" s="134" t="s">
        <v>341</v>
      </c>
      <c r="D86" s="90" t="s">
        <v>531</v>
      </c>
      <c r="E86" s="110" t="str">
        <f t="shared" si="2"/>
        <v>5.4.2 フロントフォーク  5.4.2.4.1 サスペンションフォークの引張強度</v>
      </c>
      <c r="F86" s="110" t="str">
        <f t="shared" si="3"/>
        <v>JIS D 9301 5.4.2 フロントフォーク  5.4.2.4.1 サスペンションフォークの引張強度JIS D 9313-4:2026 5.2.1</v>
      </c>
      <c r="G86" s="91">
        <v>15000</v>
      </c>
      <c r="H86" s="91">
        <v>16500</v>
      </c>
      <c r="I86" s="110" t="s">
        <v>383</v>
      </c>
      <c r="J86" s="88"/>
    </row>
    <row r="87" spans="1:10" x14ac:dyDescent="0.2">
      <c r="A87" s="87">
        <v>87</v>
      </c>
      <c r="B87" s="134" t="s">
        <v>194</v>
      </c>
      <c r="C87" s="134" t="s">
        <v>341</v>
      </c>
      <c r="D87" s="90" t="s">
        <v>532</v>
      </c>
      <c r="E87" s="110" t="str">
        <f t="shared" si="2"/>
        <v>5.4.2 フロントフォーク  5.4.2.4.2 非溶接フロントフォークの引張強度</v>
      </c>
      <c r="F87" s="110" t="str">
        <f t="shared" si="3"/>
        <v>JIS D 9301 5.4.2 フロントフォーク  5.4.2.4.2 非溶接フロントフォークの引張強度JIS D 9313-4:2026 5.2.2</v>
      </c>
      <c r="G87" s="91">
        <v>15000</v>
      </c>
      <c r="H87" s="91">
        <v>16500</v>
      </c>
      <c r="I87" s="110" t="s">
        <v>384</v>
      </c>
      <c r="J87" s="88"/>
    </row>
    <row r="88" spans="1:10" x14ac:dyDescent="0.2">
      <c r="A88" s="87">
        <v>88</v>
      </c>
      <c r="B88" s="134" t="s">
        <v>194</v>
      </c>
      <c r="C88" s="134" t="s">
        <v>341</v>
      </c>
      <c r="D88" s="90" t="s">
        <v>533</v>
      </c>
      <c r="E88" s="110" t="str">
        <f t="shared" si="2"/>
        <v>5.4.2 フロントフォーク  5.4.2.5 フロントフォークの曲げ強度</v>
      </c>
      <c r="F88" s="110" t="str">
        <f t="shared" si="3"/>
        <v>JIS D 9301 5.4.2 フロントフォーク  5.4.2.5 フロントフォークの曲げ強度JIS D 9313-4:2026 5.3</v>
      </c>
      <c r="G88" s="91">
        <v>15000</v>
      </c>
      <c r="H88" s="91">
        <v>16500</v>
      </c>
      <c r="I88" s="110" t="s">
        <v>385</v>
      </c>
      <c r="J88" s="88"/>
    </row>
    <row r="89" spans="1:10" x14ac:dyDescent="0.2">
      <c r="A89" s="87">
        <v>89</v>
      </c>
      <c r="B89" s="134" t="s">
        <v>194</v>
      </c>
      <c r="C89" s="134" t="s">
        <v>341</v>
      </c>
      <c r="D89" s="90" t="s">
        <v>534</v>
      </c>
      <c r="E89" s="110" t="str">
        <f t="shared" si="2"/>
        <v>5.4.2 フロントフォーク  5.4.2.6 フロントフォークの衝撃強度 a) 金属製フロントフォーク　試験方法1</v>
      </c>
      <c r="F89" s="110" t="str">
        <f t="shared" si="3"/>
        <v>JIS D 9301 5.4.2 フロントフォーク  5.4.2.6 フロントフォークの衝撃強度 a) 金属製フロントフォーク　試験方法1JIS D 9313-4:2026 5.4.1</v>
      </c>
      <c r="G89" s="91">
        <v>13000</v>
      </c>
      <c r="H89" s="91">
        <v>14300.000000000002</v>
      </c>
      <c r="I89" s="110" t="s">
        <v>386</v>
      </c>
      <c r="J89" s="88"/>
    </row>
    <row r="90" spans="1:10" x14ac:dyDescent="0.2">
      <c r="A90" s="87">
        <v>90</v>
      </c>
      <c r="B90" s="134" t="s">
        <v>194</v>
      </c>
      <c r="C90" s="134" t="s">
        <v>341</v>
      </c>
      <c r="D90" s="90" t="s">
        <v>535</v>
      </c>
      <c r="E90" s="110" t="str">
        <f t="shared" si="2"/>
        <v>5.4.2 フロントフォーク  5.4.2.6 フロントフォークの衝撃強度 a) 金属製フロントフォーク　試験方法2</v>
      </c>
      <c r="F90" s="110" t="str">
        <f t="shared" si="3"/>
        <v>JIS D 9301 5.4.2 フロントフォーク  5.4.2.6 フロントフォークの衝撃強度 a) 金属製フロントフォーク　試験方法2JIS D 9313-4:2026 5.4.2</v>
      </c>
      <c r="G90" s="91">
        <v>12000</v>
      </c>
      <c r="H90" s="91">
        <v>13200.000000000002</v>
      </c>
      <c r="I90" s="110" t="s">
        <v>387</v>
      </c>
      <c r="J90" s="88"/>
    </row>
    <row r="91" spans="1:10" x14ac:dyDescent="0.2">
      <c r="A91" s="87">
        <v>91</v>
      </c>
      <c r="B91" s="134" t="s">
        <v>194</v>
      </c>
      <c r="C91" s="134" t="s">
        <v>341</v>
      </c>
      <c r="D91" s="90" t="s">
        <v>536</v>
      </c>
      <c r="E91" s="110" t="str">
        <f t="shared" si="2"/>
        <v>5.4.2 フロントフォーク  5.4.2.6 フロントフォークの衝撃強度 a) 金属製フロントフォーク　試験方法3</v>
      </c>
      <c r="F91" s="110" t="str">
        <f t="shared" si="3"/>
        <v>JIS D 9301 5.4.2 フロントフォーク  5.4.2.6 フロントフォークの衝撃強度 a) 金属製フロントフォーク　試験方法3JIS D 9313-4:2026 5.4.3</v>
      </c>
      <c r="G91" s="91">
        <v>11500</v>
      </c>
      <c r="H91" s="91">
        <v>12650.000000000002</v>
      </c>
      <c r="I91" s="110" t="s">
        <v>388</v>
      </c>
      <c r="J91" s="88"/>
    </row>
    <row r="92" spans="1:10" x14ac:dyDescent="0.2">
      <c r="A92" s="87">
        <v>92</v>
      </c>
      <c r="B92" s="134" t="s">
        <v>194</v>
      </c>
      <c r="C92" s="134" t="s">
        <v>341</v>
      </c>
      <c r="D92" s="90" t="s">
        <v>537</v>
      </c>
      <c r="E92" s="110" t="str">
        <f t="shared" si="2"/>
        <v>5.4.2 フロントフォーク  5.4.2.6 フロントフォークの衝撃強度 b) 繊維強化樹脂製フロントフォーク　試験方法1</v>
      </c>
      <c r="F92" s="110" t="str">
        <f t="shared" si="3"/>
        <v>JIS D 9301 5.4.2 フロントフォーク  5.4.2.6 フロントフォークの衝撃強度 b) 繊維強化樹脂製フロントフォーク　試験方法1JIS D 9313-4:2026 5.4.1</v>
      </c>
      <c r="G92" s="91">
        <v>12000</v>
      </c>
      <c r="H92" s="91">
        <v>13200.000000000002</v>
      </c>
      <c r="I92" s="110" t="s">
        <v>386</v>
      </c>
      <c r="J92" s="88"/>
    </row>
    <row r="93" spans="1:10" x14ac:dyDescent="0.2">
      <c r="A93" s="87">
        <v>93</v>
      </c>
      <c r="B93" s="134" t="s">
        <v>194</v>
      </c>
      <c r="C93" s="134" t="s">
        <v>341</v>
      </c>
      <c r="D93" s="90" t="s">
        <v>538</v>
      </c>
      <c r="E93" s="110" t="str">
        <f t="shared" si="2"/>
        <v>5.4.2 フロントフォーク  5.4.2.6 フロントフォークの衝撃強度 b) 繊維強化樹脂製フロントフォーク　試験方法3</v>
      </c>
      <c r="F93" s="110" t="str">
        <f t="shared" si="3"/>
        <v>JIS D 9301 5.4.2 フロントフォーク  5.4.2.6 フロントフォークの衝撃強度 b) 繊維強化樹脂製フロントフォーク　試験方法3JIS D 9313-4:2026 5.4.3</v>
      </c>
      <c r="G93" s="91">
        <v>11500</v>
      </c>
      <c r="H93" s="91">
        <v>12650.000000000002</v>
      </c>
      <c r="I93" s="110" t="s">
        <v>388</v>
      </c>
      <c r="J93" s="88"/>
    </row>
    <row r="94" spans="1:10" x14ac:dyDescent="0.2">
      <c r="A94" s="87">
        <v>94</v>
      </c>
      <c r="B94" s="134" t="s">
        <v>194</v>
      </c>
      <c r="C94" s="134" t="s">
        <v>341</v>
      </c>
      <c r="D94" s="90" t="s">
        <v>539</v>
      </c>
      <c r="E94" s="110" t="str">
        <f t="shared" si="2"/>
        <v>5.4.2 フロントフォーク  5.4.2.7 フロントフォークの疲労強度（金属製）</v>
      </c>
      <c r="F94" s="110" t="str">
        <f t="shared" si="3"/>
        <v>JIS D 9301 5.4.2 フロントフォーク  5.4.2.7 フロントフォークの疲労強度（金属製）JIS D 9313-4:2026 5.5</v>
      </c>
      <c r="G94" s="91">
        <v>50500</v>
      </c>
      <c r="H94" s="91">
        <v>55550.000000000007</v>
      </c>
      <c r="I94" s="110" t="s">
        <v>389</v>
      </c>
      <c r="J94" s="88" t="s">
        <v>696</v>
      </c>
    </row>
    <row r="95" spans="1:10" x14ac:dyDescent="0.2">
      <c r="A95" s="87">
        <v>95</v>
      </c>
      <c r="B95" s="134" t="s">
        <v>194</v>
      </c>
      <c r="C95" s="134" t="s">
        <v>341</v>
      </c>
      <c r="D95" s="90" t="s">
        <v>540</v>
      </c>
      <c r="E95" s="110" t="str">
        <f t="shared" si="2"/>
        <v>5.4.2 フロントフォーク  5.4.2.7 フロントフォークの疲労強度（金属製）疲労試験のみ</v>
      </c>
      <c r="F95" s="110" t="str">
        <f t="shared" si="3"/>
        <v>JIS D 9301 5.4.2 フロントフォーク  5.4.2.7 フロントフォークの疲労強度（金属製）疲労試験のみJIS D 9313-4:2026 5.5</v>
      </c>
      <c r="G95" s="91">
        <v>41000</v>
      </c>
      <c r="H95" s="91"/>
      <c r="I95" s="110" t="s">
        <v>389</v>
      </c>
      <c r="J95" s="88"/>
    </row>
    <row r="96" spans="1:10" x14ac:dyDescent="0.2">
      <c r="A96" s="87">
        <v>96</v>
      </c>
      <c r="B96" s="134" t="s">
        <v>194</v>
      </c>
      <c r="C96" s="134" t="s">
        <v>341</v>
      </c>
      <c r="D96" s="90" t="s">
        <v>541</v>
      </c>
      <c r="E96" s="110" t="str">
        <f t="shared" si="2"/>
        <v>5.4.2 フロントフォーク  5.4.2.7 フロントフォークの疲労強度（繊維強化樹脂製）</v>
      </c>
      <c r="F96" s="110" t="str">
        <f t="shared" si="3"/>
        <v>JIS D 9301 5.4.2 フロントフォーク  5.4.2.7 フロントフォークの疲労強度（繊維強化樹脂製）JIS D 9313-4:2026 5.5</v>
      </c>
      <c r="G96" s="91">
        <v>53500</v>
      </c>
      <c r="H96" s="91">
        <v>58850.000000000007</v>
      </c>
      <c r="I96" s="110" t="s">
        <v>389</v>
      </c>
      <c r="J96" s="88" t="s">
        <v>696</v>
      </c>
    </row>
    <row r="97" spans="1:10" x14ac:dyDescent="0.2">
      <c r="A97" s="87">
        <v>97</v>
      </c>
      <c r="B97" s="134" t="s">
        <v>194</v>
      </c>
      <c r="C97" s="134" t="s">
        <v>341</v>
      </c>
      <c r="D97" s="90" t="s">
        <v>542</v>
      </c>
      <c r="E97" s="110" t="str">
        <f t="shared" si="2"/>
        <v>5.4.2 フロントフォーク  5.4.2.7 フロントフォークの疲労強度（繊維強化樹脂製）疲労試験のみ</v>
      </c>
      <c r="F97" s="110" t="str">
        <f t="shared" si="3"/>
        <v>JIS D 9301 5.4.2 フロントフォーク  5.4.2.7 フロントフォークの疲労強度（繊維強化樹脂製）疲労試験のみJIS D 9313-4:2026 5.5</v>
      </c>
      <c r="G97" s="91">
        <v>41000</v>
      </c>
      <c r="H97" s="91"/>
      <c r="I97" s="110" t="s">
        <v>389</v>
      </c>
      <c r="J97" s="88"/>
    </row>
    <row r="98" spans="1:10" x14ac:dyDescent="0.2">
      <c r="A98" s="87">
        <v>98</v>
      </c>
      <c r="B98" s="134" t="s">
        <v>194</v>
      </c>
      <c r="C98" s="134" t="s">
        <v>341</v>
      </c>
      <c r="D98" s="90" t="s">
        <v>543</v>
      </c>
      <c r="E98" s="110" t="str">
        <f t="shared" si="2"/>
        <v>5.4.2 フロントフォーク  5.4.2.8 ハブブレーキ又はディスクブレーキ用フロントフォーク 5.4.2.8.1 ブレーキ台座の強度</v>
      </c>
      <c r="F98" s="110" t="str">
        <f t="shared" si="3"/>
        <v>JIS D 9301 5.4.2 フロントフォーク  5.4.2.8 ハブブレーキ又はディスクブレーキ用フロントフォーク 5.4.2.8.1 ブレーキ台座の強度JIS D 9313-4:2026 5.6.2</v>
      </c>
      <c r="G98" s="91">
        <v>11500</v>
      </c>
      <c r="H98" s="91">
        <v>12650.000000000002</v>
      </c>
      <c r="I98" s="110" t="s">
        <v>390</v>
      </c>
      <c r="J98" s="88"/>
    </row>
    <row r="99" spans="1:10" ht="24" x14ac:dyDescent="0.2">
      <c r="A99" s="87">
        <v>99</v>
      </c>
      <c r="B99" s="134" t="s">
        <v>194</v>
      </c>
      <c r="C99" s="134" t="s">
        <v>341</v>
      </c>
      <c r="D99" s="90" t="s">
        <v>544</v>
      </c>
      <c r="E99" s="110" t="str">
        <f t="shared" si="2"/>
        <v>5.4.2 フロントフォーク  5.4.2.8 ハブブレーキ又はディスクブレーキ用フロントフォーク 5.4.2.8.2 ハブブレーキ用台座の疲労強度</v>
      </c>
      <c r="F99" s="110" t="str">
        <f t="shared" si="3"/>
        <v>JIS D 9301 5.4.2 フロントフォーク  5.4.2.8 ハブブレーキ又はディスクブレーキ用フロントフォーク 5.4.2.8.2 ハブブレーキ用台座の疲労強度JIS D 9313-4:2026 5.6.3</v>
      </c>
      <c r="G99" s="91">
        <v>25000</v>
      </c>
      <c r="H99" s="91">
        <v>27500.000000000004</v>
      </c>
      <c r="I99" s="110" t="s">
        <v>391</v>
      </c>
      <c r="J99" s="88"/>
    </row>
    <row r="100" spans="1:10" ht="24" x14ac:dyDescent="0.2">
      <c r="A100" s="87">
        <v>100</v>
      </c>
      <c r="B100" s="134" t="s">
        <v>194</v>
      </c>
      <c r="C100" s="134" t="s">
        <v>341</v>
      </c>
      <c r="D100" s="90" t="s">
        <v>545</v>
      </c>
      <c r="E100" s="110" t="str">
        <f t="shared" si="2"/>
        <v>5.4.2 フロントフォーク  5.4.2.8 ハブブレーキ又はディスクブレーキ用フロントフォーク 5.4.2.8.3 ディスクブレーキ用ブレーキ台座の疲労強度（金属製）</v>
      </c>
      <c r="F100" s="110" t="str">
        <f t="shared" si="3"/>
        <v>JIS D 9301 5.4.2 フロントフォーク  5.4.2.8 ハブブレーキ又はディスクブレーキ用フロントフォーク 5.4.2.8.3 ディスクブレーキ用ブレーキ台座の疲労強度（金属製）JIS D 9313-4:2026 5.6.4.1</v>
      </c>
      <c r="G100" s="91">
        <v>30000</v>
      </c>
      <c r="H100" s="91">
        <v>33000</v>
      </c>
      <c r="I100" s="110" t="s">
        <v>392</v>
      </c>
      <c r="J100" s="88"/>
    </row>
    <row r="101" spans="1:10" ht="24" x14ac:dyDescent="0.2">
      <c r="A101" s="87">
        <v>101</v>
      </c>
      <c r="B101" s="134" t="s">
        <v>194</v>
      </c>
      <c r="C101" s="134" t="s">
        <v>341</v>
      </c>
      <c r="D101" s="90" t="s">
        <v>546</v>
      </c>
      <c r="E101" s="110" t="str">
        <f t="shared" si="2"/>
        <v>5.4.2 フロントフォーク  5.4.2.8 ハブブレーキ又はディスクブレーキ用フロントフォーク 5.4.2.8.3 ディスクブレーキ用ブレーキ台座の疲労強度（繊維強化樹脂製）</v>
      </c>
      <c r="F101" s="110" t="str">
        <f t="shared" si="3"/>
        <v>JIS D 9301 5.4.2 フロントフォーク  5.4.2.8 ハブブレーキ又はディスクブレーキ用フロントフォーク 5.4.2.8.3 ディスクブレーキ用ブレーキ台座の疲労強度（繊維強化樹脂製）JIS D 9313-4:2026 5.6.4.2</v>
      </c>
      <c r="G101" s="91">
        <v>40000</v>
      </c>
      <c r="H101" s="91">
        <v>44000</v>
      </c>
      <c r="I101" s="110" t="s">
        <v>393</v>
      </c>
      <c r="J101" s="88"/>
    </row>
    <row r="102" spans="1:10" x14ac:dyDescent="0.2">
      <c r="A102" s="87">
        <v>102</v>
      </c>
      <c r="B102" s="92" t="s">
        <v>196</v>
      </c>
      <c r="C102" s="92" t="s">
        <v>197</v>
      </c>
      <c r="D102" s="90" t="s">
        <v>198</v>
      </c>
      <c r="E102" s="110" t="str">
        <f t="shared" si="2"/>
        <v>5.5.1 車輪  5.5.1.1 車輪の振れ</v>
      </c>
      <c r="F102" s="110" t="str">
        <f t="shared" si="3"/>
        <v>JIS D 9301 5.5.1 車輪  5.5.1.1 車輪の振れJIS D 9313-5:2026 4.1</v>
      </c>
      <c r="G102" s="91">
        <v>5500</v>
      </c>
      <c r="H102" s="91">
        <v>6050.0000000000009</v>
      </c>
      <c r="I102" s="110" t="s">
        <v>394</v>
      </c>
      <c r="J102" s="88" t="s">
        <v>697</v>
      </c>
    </row>
    <row r="103" spans="1:10" x14ac:dyDescent="0.2">
      <c r="A103" s="87">
        <v>103</v>
      </c>
      <c r="B103" s="134" t="s">
        <v>196</v>
      </c>
      <c r="C103" s="134" t="s">
        <v>330</v>
      </c>
      <c r="D103" s="90" t="s">
        <v>199</v>
      </c>
      <c r="E103" s="110" t="str">
        <f t="shared" si="2"/>
        <v>5.5.1 車輪  5.5.1.2 タイヤクリアランス</v>
      </c>
      <c r="F103" s="110" t="str">
        <f t="shared" si="3"/>
        <v>JIS D 9301 5.5.1 車輪  5.5.1.2 タイヤクリアランス</v>
      </c>
      <c r="G103" s="91">
        <v>2000</v>
      </c>
      <c r="H103" s="91">
        <v>2200</v>
      </c>
      <c r="I103" s="110"/>
      <c r="J103" s="88" t="s">
        <v>698</v>
      </c>
    </row>
    <row r="104" spans="1:10" x14ac:dyDescent="0.2">
      <c r="A104" s="87">
        <v>104</v>
      </c>
      <c r="B104" s="134" t="s">
        <v>196</v>
      </c>
      <c r="C104" s="134" t="s">
        <v>330</v>
      </c>
      <c r="D104" s="90" t="s">
        <v>547</v>
      </c>
      <c r="E104" s="110" t="str">
        <f t="shared" si="2"/>
        <v>5.5.1 車輪  5.5.1.3 車輪及びホイールアセンブリの強度 a) 横方向の強度</v>
      </c>
      <c r="F104" s="110" t="str">
        <f t="shared" si="3"/>
        <v>JIS D 9301 5.5.1 車輪  5.5.1.3 車輪及びホイールアセンブリの強度 a) 横方向の強度JIS D 9313-5:2026 4.2.1</v>
      </c>
      <c r="G104" s="91">
        <v>7500</v>
      </c>
      <c r="H104" s="91">
        <v>8250</v>
      </c>
      <c r="I104" s="110" t="s">
        <v>395</v>
      </c>
      <c r="J104" s="88" t="s">
        <v>698</v>
      </c>
    </row>
    <row r="105" spans="1:10" x14ac:dyDescent="0.2">
      <c r="A105" s="87">
        <v>105</v>
      </c>
      <c r="B105" s="134" t="s">
        <v>196</v>
      </c>
      <c r="C105" s="134" t="s">
        <v>330</v>
      </c>
      <c r="D105" s="90" t="s">
        <v>548</v>
      </c>
      <c r="E105" s="110" t="str">
        <f t="shared" si="2"/>
        <v>5.5.1 車輪  5.5.1.3 車輪及びホイールアセンブリの強度 b) 縦方向の強度</v>
      </c>
      <c r="F105" s="110" t="str">
        <f t="shared" si="3"/>
        <v>JIS D 9301 5.5.1 車輪  5.5.1.3 車輪及びホイールアセンブリの強度 b) 縦方向の強度JIS D 9313-5:2026 4.2.2</v>
      </c>
      <c r="G105" s="91">
        <v>10500</v>
      </c>
      <c r="H105" s="91">
        <v>11550.000000000002</v>
      </c>
      <c r="I105" s="110" t="s">
        <v>396</v>
      </c>
      <c r="J105" s="88" t="s">
        <v>698</v>
      </c>
    </row>
    <row r="106" spans="1:10" x14ac:dyDescent="0.2">
      <c r="A106" s="87">
        <v>106</v>
      </c>
      <c r="B106" s="134" t="s">
        <v>196</v>
      </c>
      <c r="C106" s="134" t="s">
        <v>330</v>
      </c>
      <c r="D106" s="90" t="s">
        <v>549</v>
      </c>
      <c r="E106" s="110" t="str">
        <f t="shared" si="2"/>
        <v>5.5.1 車輪  5.5.1.3 車輪及びホイールアセンブリの強度 c) スポーク張力</v>
      </c>
      <c r="F106" s="110" t="str">
        <f t="shared" si="3"/>
        <v>JIS D 9301 5.5.1 車輪  5.5.1.3 車輪及びホイールアセンブリの強度 c) スポーク張力</v>
      </c>
      <c r="G106" s="91">
        <v>10000</v>
      </c>
      <c r="H106" s="91">
        <v>11000</v>
      </c>
      <c r="I106" s="110"/>
      <c r="J106" s="88" t="s">
        <v>698</v>
      </c>
    </row>
    <row r="107" spans="1:10" x14ac:dyDescent="0.2">
      <c r="A107" s="87">
        <v>107</v>
      </c>
      <c r="B107" s="134" t="s">
        <v>196</v>
      </c>
      <c r="C107" s="134" t="s">
        <v>330</v>
      </c>
      <c r="D107" s="90" t="s">
        <v>550</v>
      </c>
      <c r="E107" s="110" t="str">
        <f t="shared" si="2"/>
        <v>5.5.1 車輪  5.5.1.4 車輪の保持 a) 車輪の固定</v>
      </c>
      <c r="F107" s="110" t="str">
        <f t="shared" si="3"/>
        <v>JIS D 9301 5.5.1 車輪  5.5.1.4 車輪の保持 a) 車輪の固定JIS D 9313-5:2026 4.3</v>
      </c>
      <c r="G107" s="91">
        <v>7500</v>
      </c>
      <c r="H107" s="91">
        <v>8250</v>
      </c>
      <c r="I107" s="110" t="s">
        <v>397</v>
      </c>
      <c r="J107" s="88"/>
    </row>
    <row r="108" spans="1:10" x14ac:dyDescent="0.2">
      <c r="A108" s="87">
        <v>108</v>
      </c>
      <c r="B108" s="134" t="s">
        <v>196</v>
      </c>
      <c r="C108" s="134" t="s">
        <v>330</v>
      </c>
      <c r="D108" s="90" t="s">
        <v>551</v>
      </c>
      <c r="E108" s="110" t="str">
        <f t="shared" si="2"/>
        <v>5.5.1 車輪  5.5.1.4 車輪の保持 b) 前車輪の保持　1)二次的車輪保持具</v>
      </c>
      <c r="F108" s="110" t="str">
        <f t="shared" si="3"/>
        <v>JIS D 9301 5.5.1 車輪  5.5.1.4 車輪の保持 b) 前車輪の保持　1)二次的車輪保持具</v>
      </c>
      <c r="G108" s="91">
        <v>1500</v>
      </c>
      <c r="H108" s="91">
        <v>1650.0000000000002</v>
      </c>
      <c r="I108" s="110"/>
      <c r="J108" s="88"/>
    </row>
    <row r="109" spans="1:10" x14ac:dyDescent="0.2">
      <c r="A109" s="87">
        <v>109</v>
      </c>
      <c r="B109" s="134" t="s">
        <v>196</v>
      </c>
      <c r="C109" s="134" t="s">
        <v>330</v>
      </c>
      <c r="D109" s="90" t="s">
        <v>552</v>
      </c>
      <c r="E109" s="110" t="str">
        <f t="shared" si="2"/>
        <v>5.5.1 車輪  5.5.1.4 車輪の保持 b) 前車輪の保持　2)ナット</v>
      </c>
      <c r="F109" s="110" t="str">
        <f t="shared" si="3"/>
        <v>JIS D 9301 5.5.1 車輪  5.5.1.4 車輪の保持 b) 前車輪の保持　2)ナットJIS D 9313-5:2026 4.4.1</v>
      </c>
      <c r="G109" s="91">
        <v>4500</v>
      </c>
      <c r="H109" s="91">
        <v>4950</v>
      </c>
      <c r="I109" s="110" t="s">
        <v>398</v>
      </c>
      <c r="J109" s="88"/>
    </row>
    <row r="110" spans="1:10" x14ac:dyDescent="0.2">
      <c r="A110" s="87">
        <v>110</v>
      </c>
      <c r="B110" s="134" t="s">
        <v>196</v>
      </c>
      <c r="C110" s="135" t="s">
        <v>330</v>
      </c>
      <c r="D110" s="90" t="s">
        <v>553</v>
      </c>
      <c r="E110" s="110" t="str">
        <f t="shared" si="2"/>
        <v>5.5.1 車輪  5.5.1.4 車輪の保持 b) 前車輪の保持　3)クイックリリース</v>
      </c>
      <c r="F110" s="110" t="str">
        <f t="shared" si="3"/>
        <v>JIS D 9301 5.5.1 車輪  5.5.1.4 車輪の保持 b) 前車輪の保持　3)クイックリリースJIS D 9313-5:2026 4.4.2</v>
      </c>
      <c r="G110" s="91">
        <v>4500</v>
      </c>
      <c r="H110" s="91">
        <v>4950</v>
      </c>
      <c r="I110" s="110" t="s">
        <v>399</v>
      </c>
      <c r="J110" s="88"/>
    </row>
    <row r="111" spans="1:10" x14ac:dyDescent="0.2">
      <c r="A111" s="87">
        <v>111</v>
      </c>
      <c r="B111" s="134" t="s">
        <v>196</v>
      </c>
      <c r="C111" s="89" t="s">
        <v>200</v>
      </c>
      <c r="D111" s="90"/>
      <c r="E111" s="110" t="str">
        <f t="shared" si="2"/>
        <v xml:space="preserve">5.5.2 クイックリリース  </v>
      </c>
      <c r="F111" s="110" t="str">
        <f t="shared" si="3"/>
        <v xml:space="preserve">JIS D 9301 5.5.2 クイックリリース  </v>
      </c>
      <c r="G111" s="91">
        <v>14500</v>
      </c>
      <c r="H111" s="91">
        <v>15950.000000000002</v>
      </c>
      <c r="I111" s="110"/>
      <c r="J111" s="88" t="s">
        <v>699</v>
      </c>
    </row>
    <row r="112" spans="1:10" ht="24" x14ac:dyDescent="0.2">
      <c r="A112" s="87">
        <v>112</v>
      </c>
      <c r="B112" s="134" t="s">
        <v>196</v>
      </c>
      <c r="C112" s="92" t="s">
        <v>201</v>
      </c>
      <c r="D112" s="90" t="s">
        <v>202</v>
      </c>
      <c r="E112" s="110" t="str">
        <f t="shared" si="2"/>
        <v>5.5.3 リム，タイヤ，チューブ及び車輪の消費者向け情報  5.5.3.2 表示空気圧</v>
      </c>
      <c r="F112" s="110" t="str">
        <f t="shared" si="3"/>
        <v>JIS D 9301 5.5.3 リム，タイヤ，チューブ及び車輪の消費者向け情報  5.5.3.2 表示空気圧</v>
      </c>
      <c r="G112" s="91">
        <v>1500</v>
      </c>
      <c r="H112" s="91">
        <v>1650.0000000000002</v>
      </c>
      <c r="I112" s="110"/>
      <c r="J112" s="88" t="s">
        <v>698</v>
      </c>
    </row>
    <row r="113" spans="1:10" ht="24" x14ac:dyDescent="0.2">
      <c r="A113" s="87">
        <v>113</v>
      </c>
      <c r="B113" s="134" t="s">
        <v>196</v>
      </c>
      <c r="C113" s="134" t="s">
        <v>331</v>
      </c>
      <c r="D113" s="90" t="s">
        <v>203</v>
      </c>
      <c r="E113" s="110" t="str">
        <f t="shared" si="2"/>
        <v>5.5.3 リム，タイヤ，チューブ及び車輪の消費者向け情報  5.5.3.3 タイヤとリムとのかん合強度</v>
      </c>
      <c r="F113" s="110" t="str">
        <f t="shared" si="3"/>
        <v>JIS D 9301 5.5.3 リム，タイヤ，チューブ及び車輪の消費者向け情報  5.5.3.3 タイヤとリムとのかん合強度JIS D 9313-5:2026 4.9</v>
      </c>
      <c r="G113" s="91">
        <v>4500</v>
      </c>
      <c r="H113" s="91">
        <v>4950</v>
      </c>
      <c r="I113" s="110" t="s">
        <v>400</v>
      </c>
      <c r="J113" s="88" t="s">
        <v>698</v>
      </c>
    </row>
    <row r="114" spans="1:10" ht="24" x14ac:dyDescent="0.2">
      <c r="A114" s="87">
        <v>114</v>
      </c>
      <c r="B114" s="134" t="s">
        <v>196</v>
      </c>
      <c r="C114" s="134" t="s">
        <v>331</v>
      </c>
      <c r="D114" s="90" t="s">
        <v>204</v>
      </c>
      <c r="E114" s="110" t="str">
        <f t="shared" si="2"/>
        <v>5.5.3 リム，タイヤ，チューブ及び車輪の消費者向け情報  5.5.3.5 リムの摩耗</v>
      </c>
      <c r="F114" s="110" t="str">
        <f t="shared" si="3"/>
        <v>JIS D 9301 5.5.3 リム，タイヤ，チューブ及び車輪の消費者向け情報  5.5.3.5 リムの摩耗</v>
      </c>
      <c r="G114" s="91">
        <v>2000</v>
      </c>
      <c r="H114" s="91">
        <v>2200</v>
      </c>
      <c r="I114" s="110"/>
      <c r="J114" s="88"/>
    </row>
    <row r="115" spans="1:10" ht="24" x14ac:dyDescent="0.2">
      <c r="A115" s="87">
        <v>115</v>
      </c>
      <c r="B115" s="134" t="s">
        <v>196</v>
      </c>
      <c r="C115" s="134" t="s">
        <v>331</v>
      </c>
      <c r="D115" s="90" t="s">
        <v>205</v>
      </c>
      <c r="E115" s="110" t="str">
        <f t="shared" si="2"/>
        <v>5.5.3 リム，タイヤ，チューブ及び車輪の消費者向け情報  5.5.3.6 繊維強化樹脂製車輪の耐熱性</v>
      </c>
      <c r="F115" s="110" t="str">
        <f t="shared" si="3"/>
        <v>JIS D 9301 5.5.3 リム，タイヤ，チューブ及び車輪の消費者向け情報  5.5.3.6 繊維強化樹脂製車輪の耐熱性JIS D 9313-5:2026 4.5</v>
      </c>
      <c r="G115" s="91">
        <v>34500</v>
      </c>
      <c r="H115" s="91">
        <v>37950</v>
      </c>
      <c r="I115" s="110" t="s">
        <v>401</v>
      </c>
      <c r="J115" s="88" t="s">
        <v>700</v>
      </c>
    </row>
    <row r="116" spans="1:10" ht="24" x14ac:dyDescent="0.2">
      <c r="A116" s="87">
        <v>116</v>
      </c>
      <c r="B116" s="134" t="s">
        <v>196</v>
      </c>
      <c r="C116" s="134" t="s">
        <v>331</v>
      </c>
      <c r="D116" s="90" t="s">
        <v>554</v>
      </c>
      <c r="E116" s="110" t="str">
        <f t="shared" si="2"/>
        <v>5.5.3 リム，タイヤ，チューブ及び車輪の消費者向け情報  5.5.3.7 合成樹脂製ホイールアセンブリの耐熱性</v>
      </c>
      <c r="F116" s="110" t="str">
        <f t="shared" si="3"/>
        <v>JIS D 9301 5.5.3 リム，タイヤ，チューブ及び車輪の消費者向け情報  5.5.3.7 合成樹脂製ホイールアセンブリの耐熱性JIS D 9313-5:2026 4.6</v>
      </c>
      <c r="G116" s="91">
        <v>8000</v>
      </c>
      <c r="H116" s="91">
        <v>8800</v>
      </c>
      <c r="I116" s="110" t="s">
        <v>402</v>
      </c>
      <c r="J116" s="88" t="s">
        <v>698</v>
      </c>
    </row>
    <row r="117" spans="1:10" ht="24" x14ac:dyDescent="0.2">
      <c r="A117" s="87">
        <v>117</v>
      </c>
      <c r="B117" s="134" t="s">
        <v>196</v>
      </c>
      <c r="C117" s="134" t="s">
        <v>331</v>
      </c>
      <c r="D117" s="90" t="s">
        <v>555</v>
      </c>
      <c r="E117" s="110" t="str">
        <f t="shared" si="2"/>
        <v>5.5.3 リム，タイヤ，チューブ及び車輪の消費者向け情報  5.5.3.8.2 繊維強化樹脂製リムの耐熱性</v>
      </c>
      <c r="F117" s="110" t="str">
        <f t="shared" si="3"/>
        <v>JIS D 9301 5.5.3 リム，タイヤ，チューブ及び車輪の消費者向け情報  5.5.3.8.2 繊維強化樹脂製リムの耐熱性JIS D 9313-5:2026 4.7</v>
      </c>
      <c r="G117" s="102" t="s">
        <v>673</v>
      </c>
      <c r="H117" s="102" t="s">
        <v>673</v>
      </c>
      <c r="I117" s="110" t="s">
        <v>403</v>
      </c>
      <c r="J117" s="103"/>
    </row>
    <row r="118" spans="1:10" ht="24" x14ac:dyDescent="0.2">
      <c r="A118" s="87">
        <v>118</v>
      </c>
      <c r="B118" s="134" t="s">
        <v>196</v>
      </c>
      <c r="C118" s="135" t="s">
        <v>331</v>
      </c>
      <c r="D118" s="90" t="s">
        <v>556</v>
      </c>
      <c r="E118" s="110" t="str">
        <f t="shared" si="2"/>
        <v>5.5.3 リム，タイヤ，チューブ及び車輪の消費者向け情報  5.5.3.8.3 繊維強化樹脂製リムの衝撃強度</v>
      </c>
      <c r="F118" s="110" t="str">
        <f t="shared" si="3"/>
        <v>JIS D 9301 5.5.3 リム，タイヤ，チューブ及び車輪の消費者向け情報  5.5.3.8.3 繊維強化樹脂製リムの衝撃強度JIS D 9313-5:2026 4.8</v>
      </c>
      <c r="G118" s="102">
        <v>10000</v>
      </c>
      <c r="H118" s="102">
        <v>11000</v>
      </c>
      <c r="I118" s="110" t="s">
        <v>404</v>
      </c>
      <c r="J118" s="103" t="s">
        <v>701</v>
      </c>
    </row>
    <row r="119" spans="1:10" x14ac:dyDescent="0.2">
      <c r="A119" s="87">
        <v>119</v>
      </c>
      <c r="B119" s="92" t="s">
        <v>206</v>
      </c>
      <c r="C119" s="89" t="s">
        <v>207</v>
      </c>
      <c r="D119" s="90" t="s">
        <v>557</v>
      </c>
      <c r="E119" s="110" t="str">
        <f t="shared" si="2"/>
        <v>5.6.1 ペダル踏面  a)b)c)d)ペダル踏面の構造、回転円滑</v>
      </c>
      <c r="F119" s="110" t="str">
        <f t="shared" si="3"/>
        <v>JIS D 9301 5.6.1 ペダル踏面  a)b)c)d)ペダル踏面の構造、回転円滑</v>
      </c>
      <c r="G119" s="91">
        <v>3000</v>
      </c>
      <c r="H119" s="91">
        <v>3300.0000000000005</v>
      </c>
      <c r="I119" s="110"/>
      <c r="J119" s="88" t="s">
        <v>702</v>
      </c>
    </row>
    <row r="120" spans="1:10" x14ac:dyDescent="0.2">
      <c r="A120" s="87">
        <v>120</v>
      </c>
      <c r="B120" s="134" t="s">
        <v>206</v>
      </c>
      <c r="C120" s="92" t="s">
        <v>208</v>
      </c>
      <c r="D120" s="90" t="s">
        <v>209</v>
      </c>
      <c r="E120" s="110" t="str">
        <f t="shared" si="2"/>
        <v>5.6.2 ペダルクリアランス  a) ペダル接地角</v>
      </c>
      <c r="F120" s="110" t="str">
        <f t="shared" si="3"/>
        <v>JIS D 9301 5.6.2 ペダルクリアランス  a) ペダル接地角</v>
      </c>
      <c r="G120" s="91">
        <v>3500</v>
      </c>
      <c r="H120" s="91">
        <v>3850.0000000000005</v>
      </c>
      <c r="I120" s="110"/>
      <c r="J120" s="88" t="s">
        <v>703</v>
      </c>
    </row>
    <row r="121" spans="1:10" x14ac:dyDescent="0.2">
      <c r="A121" s="87">
        <v>121</v>
      </c>
      <c r="B121" s="134" t="s">
        <v>206</v>
      </c>
      <c r="C121" s="134" t="s">
        <v>208</v>
      </c>
      <c r="D121" s="90" t="s">
        <v>558</v>
      </c>
      <c r="E121" s="110" t="str">
        <f t="shared" si="2"/>
        <v>5.6.2 ペダルクリアランス  a) ペダル接地角（サスペンション機構を装備している自転車の場合）</v>
      </c>
      <c r="F121" s="110" t="str">
        <f t="shared" si="3"/>
        <v>JIS D 9301 5.6.2 ペダルクリアランス  a) ペダル接地角（サスペンション機構を装備している自転車の場合）</v>
      </c>
      <c r="G121" s="91">
        <v>6000</v>
      </c>
      <c r="H121" s="91">
        <v>6600.0000000000009</v>
      </c>
      <c r="I121" s="110"/>
      <c r="J121" s="88" t="s">
        <v>703</v>
      </c>
    </row>
    <row r="122" spans="1:10" x14ac:dyDescent="0.2">
      <c r="A122" s="87">
        <v>122</v>
      </c>
      <c r="B122" s="134" t="s">
        <v>206</v>
      </c>
      <c r="C122" s="135" t="s">
        <v>208</v>
      </c>
      <c r="D122" s="90" t="s">
        <v>559</v>
      </c>
      <c r="E122" s="110" t="str">
        <f t="shared" si="2"/>
        <v>5.6.2 ペダルクリアランス  b) トークリアランス</v>
      </c>
      <c r="F122" s="110" t="str">
        <f t="shared" si="3"/>
        <v>JIS D 9301 5.6.2 ペダルクリアランス  b) トークリアランス</v>
      </c>
      <c r="G122" s="91">
        <v>2500</v>
      </c>
      <c r="H122" s="91">
        <v>2750</v>
      </c>
      <c r="I122" s="110"/>
      <c r="J122" s="88" t="s">
        <v>703</v>
      </c>
    </row>
    <row r="123" spans="1:10" x14ac:dyDescent="0.2">
      <c r="A123" s="87">
        <v>123</v>
      </c>
      <c r="B123" s="134" t="s">
        <v>206</v>
      </c>
      <c r="C123" s="92" t="s">
        <v>210</v>
      </c>
      <c r="D123" s="90" t="s">
        <v>211</v>
      </c>
      <c r="E123" s="110" t="str">
        <f t="shared" si="2"/>
        <v>5.6.3 駆動システムの強度  a) チェーン駆動</v>
      </c>
      <c r="F123" s="110" t="str">
        <f t="shared" si="3"/>
        <v>JIS D 9301 5.6.3 駆動システムの強度  a) チェーン駆動JIS D 9313-6:2026 4.1.1</v>
      </c>
      <c r="G123" s="91">
        <v>9500</v>
      </c>
      <c r="H123" s="91">
        <v>10450</v>
      </c>
      <c r="I123" s="110" t="s">
        <v>405</v>
      </c>
      <c r="J123" s="88" t="s">
        <v>703</v>
      </c>
    </row>
    <row r="124" spans="1:10" x14ac:dyDescent="0.2">
      <c r="A124" s="87">
        <v>124</v>
      </c>
      <c r="B124" s="134" t="s">
        <v>206</v>
      </c>
      <c r="C124" s="135" t="s">
        <v>210</v>
      </c>
      <c r="D124" s="90" t="s">
        <v>212</v>
      </c>
      <c r="E124" s="110" t="str">
        <f t="shared" si="2"/>
        <v>5.6.3 駆動システムの強度  b) 歯付きベルト駆動</v>
      </c>
      <c r="F124" s="110" t="str">
        <f t="shared" si="3"/>
        <v>JIS D 9301 5.6.3 駆動システムの強度  b) 歯付きベルト駆動JIS D 9313-6:2026 4.1.2</v>
      </c>
      <c r="G124" s="91">
        <v>15000</v>
      </c>
      <c r="H124" s="91">
        <v>16500</v>
      </c>
      <c r="I124" s="110" t="s">
        <v>406</v>
      </c>
      <c r="J124" s="88" t="s">
        <v>704</v>
      </c>
    </row>
    <row r="125" spans="1:10" x14ac:dyDescent="0.2">
      <c r="A125" s="87">
        <v>125</v>
      </c>
      <c r="B125" s="134" t="s">
        <v>206</v>
      </c>
      <c r="C125" s="92" t="s">
        <v>213</v>
      </c>
      <c r="D125" s="90" t="s">
        <v>560</v>
      </c>
      <c r="E125" s="110" t="str">
        <f t="shared" si="2"/>
        <v>5.6.4 ギアクランクの強度及び耐久性  5.6.4.1 クランクアームのペダル取付部の強度</v>
      </c>
      <c r="F125" s="110" t="str">
        <f t="shared" si="3"/>
        <v>JIS D 9301 5.6.4 ギアクランクの強度及び耐久性  5.6.4.1 クランクアームのペダル取付部の強度JIS D 9313-6:2026 4.2</v>
      </c>
      <c r="G125" s="91">
        <v>9500</v>
      </c>
      <c r="H125" s="91">
        <v>10450</v>
      </c>
      <c r="I125" s="110" t="s">
        <v>407</v>
      </c>
      <c r="J125" s="88" t="s">
        <v>702</v>
      </c>
    </row>
    <row r="126" spans="1:10" x14ac:dyDescent="0.2">
      <c r="A126" s="87">
        <v>126</v>
      </c>
      <c r="B126" s="134" t="s">
        <v>206</v>
      </c>
      <c r="C126" s="134" t="s">
        <v>332</v>
      </c>
      <c r="D126" s="90" t="s">
        <v>561</v>
      </c>
      <c r="E126" s="110" t="str">
        <f t="shared" si="2"/>
        <v>5.6.4 ギアクランクの強度及び耐久性  5.6.4.2 クランクアームとギア板との固定強度</v>
      </c>
      <c r="F126" s="110" t="str">
        <f t="shared" si="3"/>
        <v>JIS D 9301 5.6.4 ギアクランクの強度及び耐久性  5.6.4.2 クランクアームとギア板との固定強度JIS D 9313-6:2026 4.3</v>
      </c>
      <c r="G126" s="91">
        <v>9500</v>
      </c>
      <c r="H126" s="91">
        <v>10450</v>
      </c>
      <c r="I126" s="110" t="s">
        <v>408</v>
      </c>
      <c r="J126" s="88"/>
    </row>
    <row r="127" spans="1:10" x14ac:dyDescent="0.2">
      <c r="A127" s="87">
        <v>127</v>
      </c>
      <c r="B127" s="134" t="s">
        <v>206</v>
      </c>
      <c r="C127" s="134" t="s">
        <v>332</v>
      </c>
      <c r="D127" s="90" t="s">
        <v>562</v>
      </c>
      <c r="E127" s="110" t="str">
        <f t="shared" si="2"/>
        <v>5.6.4 ギアクランクの強度及び耐久性  5.6.4.3 クランクアームの水平落下による衝撃強度</v>
      </c>
      <c r="F127" s="110" t="str">
        <f t="shared" si="3"/>
        <v>JIS D 9301 5.6.4 ギアクランクの強度及び耐久性  5.6.4.3 クランクアームの水平落下による衝撃強度JIS D 9313-6:2026 4.4</v>
      </c>
      <c r="G127" s="91">
        <v>10000</v>
      </c>
      <c r="H127" s="91">
        <v>11000</v>
      </c>
      <c r="I127" s="110" t="s">
        <v>409</v>
      </c>
      <c r="J127" s="88" t="s">
        <v>702</v>
      </c>
    </row>
    <row r="128" spans="1:10" x14ac:dyDescent="0.2">
      <c r="A128" s="87">
        <v>128</v>
      </c>
      <c r="B128" s="140" t="s">
        <v>206</v>
      </c>
      <c r="C128" s="134" t="s">
        <v>332</v>
      </c>
      <c r="D128" s="90" t="s">
        <v>563</v>
      </c>
      <c r="E128" s="110" t="str">
        <f t="shared" si="2"/>
        <v>5.6.4 ギアクランクの強度及び耐久性  5.6.4.4 クランクアームの鉛直落下による衝撃強度</v>
      </c>
      <c r="F128" s="110" t="str">
        <f t="shared" si="3"/>
        <v>JIS D 9301 5.6.4 ギアクランクの強度及び耐久性  5.6.4.4 クランクアームの鉛直落下による衝撃強度JIS D 9313-6:2026 4.5</v>
      </c>
      <c r="G128" s="91">
        <v>10000</v>
      </c>
      <c r="H128" s="91">
        <v>11000</v>
      </c>
      <c r="I128" s="110" t="s">
        <v>410</v>
      </c>
      <c r="J128" s="88" t="s">
        <v>702</v>
      </c>
    </row>
    <row r="129" spans="1:10" x14ac:dyDescent="0.2">
      <c r="A129" s="87">
        <v>129</v>
      </c>
      <c r="B129" s="134" t="s">
        <v>206</v>
      </c>
      <c r="C129" s="134" t="s">
        <v>332</v>
      </c>
      <c r="D129" s="90" t="s">
        <v>214</v>
      </c>
      <c r="E129" s="110" t="str">
        <f t="shared" si="2"/>
        <v>5.6.4 ギアクランクの強度及び耐久性  5.6.4.5 クランクアセンブリの疲労強度</v>
      </c>
      <c r="F129" s="110" t="str">
        <f t="shared" si="3"/>
        <v>JIS D 9301 5.6.4 ギアクランクの強度及び耐久性  5.6.4.5 クランクアセンブリの疲労強度JIS D 9313-6:2026 4.6.1</v>
      </c>
      <c r="G129" s="91">
        <v>38000</v>
      </c>
      <c r="H129" s="91">
        <v>41800</v>
      </c>
      <c r="I129" s="110" t="s">
        <v>411</v>
      </c>
      <c r="J129" s="88"/>
    </row>
    <row r="130" spans="1:10" x14ac:dyDescent="0.2">
      <c r="A130" s="87">
        <v>130</v>
      </c>
      <c r="B130" s="134" t="s">
        <v>206</v>
      </c>
      <c r="C130" s="134" t="s">
        <v>332</v>
      </c>
      <c r="D130" s="94" t="s">
        <v>564</v>
      </c>
      <c r="E130" s="110" t="str">
        <f t="shared" ref="E130:E193" si="4">C130&amp;"  "&amp;D130</f>
        <v>5.6.4 ギアクランクの強度及び耐久性  5.6.4.5 クランクアセンブリの疲労強度（繊維強化樹脂製クランクアーム）</v>
      </c>
      <c r="F130" s="110" t="str">
        <f t="shared" ref="F130:F193" si="5">"JIS D 9301 "&amp;E130&amp;I130</f>
        <v>JIS D 9301 5.6.4 ギアクランクの強度及び耐久性  5.6.4.5 クランクアセンブリの疲労強度（繊維強化樹脂製クランクアーム）JIS D 9313-6:2026 4.6.1</v>
      </c>
      <c r="G130" s="91">
        <v>40500</v>
      </c>
      <c r="H130" s="95">
        <v>44550</v>
      </c>
      <c r="I130" s="110" t="s">
        <v>411</v>
      </c>
      <c r="J130" s="93"/>
    </row>
    <row r="131" spans="1:10" x14ac:dyDescent="0.2">
      <c r="A131" s="87">
        <v>131</v>
      </c>
      <c r="B131" s="134" t="s">
        <v>206</v>
      </c>
      <c r="C131" s="134" t="s">
        <v>332</v>
      </c>
      <c r="D131" s="90" t="s">
        <v>565</v>
      </c>
      <c r="E131" s="110" t="str">
        <f t="shared" si="4"/>
        <v>5.6.4 ギアクランクの強度及び耐久性  [JIS D 9304 4.6.4.2]クランクアームを上に30°傾斜させた状態での試験方法</v>
      </c>
      <c r="F131" s="110" t="str">
        <f t="shared" si="5"/>
        <v>JIS D 9301 5.6.4 ギアクランクの強度及び耐久性  [JIS D 9304 4.6.4.2]クランクアームを上に30°傾斜させた状態での試験方法JIS D 9313-6:2026 4.6.2</v>
      </c>
      <c r="G131" s="91">
        <v>38000</v>
      </c>
      <c r="H131" s="91">
        <v>41800</v>
      </c>
      <c r="I131" s="110" t="s">
        <v>412</v>
      </c>
      <c r="J131" s="88"/>
    </row>
    <row r="132" spans="1:10" ht="24" x14ac:dyDescent="0.2">
      <c r="A132" s="87">
        <v>132</v>
      </c>
      <c r="B132" s="134" t="s">
        <v>206</v>
      </c>
      <c r="C132" s="134" t="s">
        <v>332</v>
      </c>
      <c r="D132" s="90" t="s">
        <v>566</v>
      </c>
      <c r="E132" s="110" t="str">
        <f t="shared" si="4"/>
        <v>5.6.4 ギアクランクの強度及び耐久性  [JIS D 9304 4.6.4.2]クランクアームを上に30°傾斜させた状態での試験方法（繊維強化樹脂製クランクアーム）</v>
      </c>
      <c r="F132" s="110" t="str">
        <f t="shared" si="5"/>
        <v>JIS D 9301 5.6.4 ギアクランクの強度及び耐久性  [JIS D 9304 4.6.4.2]クランクアームを上に30°傾斜させた状態での試験方法（繊維強化樹脂製クランクアーム）JIS D 9313-6:2026 4.6.2</v>
      </c>
      <c r="G132" s="91">
        <v>40500</v>
      </c>
      <c r="H132" s="91">
        <v>44550</v>
      </c>
      <c r="I132" s="110" t="s">
        <v>412</v>
      </c>
      <c r="J132" s="88"/>
    </row>
    <row r="133" spans="1:10" x14ac:dyDescent="0.2">
      <c r="A133" s="87">
        <v>133</v>
      </c>
      <c r="B133" s="134" t="s">
        <v>206</v>
      </c>
      <c r="C133" s="135" t="s">
        <v>332</v>
      </c>
      <c r="D133" s="90" t="s">
        <v>567</v>
      </c>
      <c r="E133" s="110" t="str">
        <f t="shared" si="4"/>
        <v>5.6.4 ギアクランクの強度及び耐久性  5.6.4.6 ギア板及びボトムブラケット軸アセンブリの歯底部の振れ</v>
      </c>
      <c r="F133" s="110" t="str">
        <f t="shared" si="5"/>
        <v>JIS D 9301 5.6.4 ギアクランクの強度及び耐久性  5.6.4.6 ギア板及びボトムブラケット軸アセンブリの歯底部の振れ</v>
      </c>
      <c r="G133" s="91" t="s">
        <v>181</v>
      </c>
      <c r="H133" s="91" t="s">
        <v>182</v>
      </c>
      <c r="I133" s="110"/>
      <c r="J133" s="88"/>
    </row>
    <row r="134" spans="1:10" x14ac:dyDescent="0.2">
      <c r="A134" s="87">
        <v>134</v>
      </c>
      <c r="B134" s="134" t="s">
        <v>206</v>
      </c>
      <c r="C134" s="92" t="s">
        <v>215</v>
      </c>
      <c r="D134" s="90" t="s">
        <v>216</v>
      </c>
      <c r="E134" s="110" t="str">
        <f t="shared" si="4"/>
        <v>5.6.5 ペダルの強度及び耐久性  5.6.5.1 ペダルの強度</v>
      </c>
      <c r="F134" s="110" t="str">
        <f t="shared" si="5"/>
        <v>JIS D 9301 5.6.5 ペダルの強度及び耐久性  5.6.5.1 ペダルの強度JIS D 9313-6:2026 4.7.1</v>
      </c>
      <c r="G134" s="91">
        <v>9500</v>
      </c>
      <c r="H134" s="91">
        <v>10450</v>
      </c>
      <c r="I134" s="110" t="s">
        <v>413</v>
      </c>
      <c r="J134" s="88" t="s">
        <v>702</v>
      </c>
    </row>
    <row r="135" spans="1:10" x14ac:dyDescent="0.2">
      <c r="A135" s="87">
        <v>135</v>
      </c>
      <c r="B135" s="134" t="s">
        <v>206</v>
      </c>
      <c r="C135" s="134" t="s">
        <v>215</v>
      </c>
      <c r="D135" s="90" t="s">
        <v>217</v>
      </c>
      <c r="E135" s="110" t="str">
        <f t="shared" si="4"/>
        <v>5.6.5 ペダルの強度及び耐久性  5.6.5.2 ペダル先端部の強度</v>
      </c>
      <c r="F135" s="110" t="str">
        <f t="shared" si="5"/>
        <v>JIS D 9301 5.6.5 ペダルの強度及び耐久性  5.6.5.2 ペダル先端部の強度JIS D 9313-6:2026 4.7.2</v>
      </c>
      <c r="G135" s="91">
        <v>9500</v>
      </c>
      <c r="H135" s="91">
        <v>10450</v>
      </c>
      <c r="I135" s="110" t="s">
        <v>414</v>
      </c>
      <c r="J135" s="88" t="s">
        <v>702</v>
      </c>
    </row>
    <row r="136" spans="1:10" x14ac:dyDescent="0.2">
      <c r="A136" s="87">
        <v>136</v>
      </c>
      <c r="B136" s="134" t="s">
        <v>206</v>
      </c>
      <c r="C136" s="134" t="s">
        <v>215</v>
      </c>
      <c r="D136" s="90" t="s">
        <v>218</v>
      </c>
      <c r="E136" s="110" t="str">
        <f t="shared" si="4"/>
        <v>5.6.5 ペダルの強度及び耐久性  5.6.5.3 ペダルの衝撃強度</v>
      </c>
      <c r="F136" s="110" t="str">
        <f t="shared" si="5"/>
        <v>JIS D 9301 5.6.5 ペダルの強度及び耐久性  5.6.5.3 ペダルの衝撃強度JIS D 9313-6:2026 4.8.1</v>
      </c>
      <c r="G136" s="91">
        <v>10000</v>
      </c>
      <c r="H136" s="91">
        <v>11000</v>
      </c>
      <c r="I136" s="110" t="s">
        <v>415</v>
      </c>
      <c r="J136" s="88" t="s">
        <v>702</v>
      </c>
    </row>
    <row r="137" spans="1:10" x14ac:dyDescent="0.2">
      <c r="A137" s="87">
        <v>137</v>
      </c>
      <c r="B137" s="134" t="s">
        <v>206</v>
      </c>
      <c r="C137" s="135" t="s">
        <v>215</v>
      </c>
      <c r="D137" s="90" t="s">
        <v>219</v>
      </c>
      <c r="E137" s="110" t="str">
        <f t="shared" si="4"/>
        <v>5.6.5 ペダルの強度及び耐久性  5.6.5.4 ペダルの疲労強度</v>
      </c>
      <c r="F137" s="110" t="str">
        <f t="shared" si="5"/>
        <v>JIS D 9301 5.6.5 ペダルの強度及び耐久性  5.6.5.4 ペダルの疲労強度JIS D 9313-:2026 4.9</v>
      </c>
      <c r="G137" s="91">
        <v>33500</v>
      </c>
      <c r="H137" s="91">
        <v>36850</v>
      </c>
      <c r="I137" s="110" t="s">
        <v>416</v>
      </c>
      <c r="J137" s="88" t="s">
        <v>705</v>
      </c>
    </row>
    <row r="138" spans="1:10" x14ac:dyDescent="0.2">
      <c r="A138" s="87">
        <v>138</v>
      </c>
      <c r="B138" s="134" t="s">
        <v>206</v>
      </c>
      <c r="C138" s="92" t="s">
        <v>220</v>
      </c>
      <c r="D138" s="90" t="s">
        <v>568</v>
      </c>
      <c r="E138" s="110" t="str">
        <f t="shared" si="4"/>
        <v>5.6.6 チェーン又は歯付きベルトの強度  a) チェーン　引張強さ</v>
      </c>
      <c r="F138" s="110" t="str">
        <f t="shared" si="5"/>
        <v>JIS D 9301 5.6.6 チェーン又は歯付きベルトの強度  a) チェーン　引張強さJIS D 9417:2004 4.1</v>
      </c>
      <c r="G138" s="91">
        <v>13000</v>
      </c>
      <c r="H138" s="91">
        <v>14300.000000000002</v>
      </c>
      <c r="I138" s="110" t="s">
        <v>417</v>
      </c>
      <c r="J138" s="88"/>
    </row>
    <row r="139" spans="1:10" x14ac:dyDescent="0.2">
      <c r="A139" s="87">
        <v>139</v>
      </c>
      <c r="B139" s="134" t="s">
        <v>206</v>
      </c>
      <c r="C139" s="134" t="s">
        <v>220</v>
      </c>
      <c r="D139" s="90" t="s">
        <v>569</v>
      </c>
      <c r="E139" s="110" t="str">
        <f t="shared" si="4"/>
        <v>5.6.6 チェーン又は歯付きベルトの強度  a) チェーン　ピン抜け強さ</v>
      </c>
      <c r="F139" s="110" t="str">
        <f t="shared" si="5"/>
        <v>JIS D 9301 5.6.6 チェーン又は歯付きベルトの強度  a) チェーン　ピン抜け強さJIS D 9417:2004 4.2</v>
      </c>
      <c r="G139" s="91">
        <v>13000</v>
      </c>
      <c r="H139" s="91">
        <v>14300.000000000002</v>
      </c>
      <c r="I139" s="110" t="s">
        <v>418</v>
      </c>
      <c r="J139" s="88"/>
    </row>
    <row r="140" spans="1:10" x14ac:dyDescent="0.2">
      <c r="A140" s="87">
        <v>140</v>
      </c>
      <c r="B140" s="134" t="s">
        <v>206</v>
      </c>
      <c r="C140" s="134" t="s">
        <v>220</v>
      </c>
      <c r="D140" s="90" t="s">
        <v>570</v>
      </c>
      <c r="E140" s="110" t="str">
        <f t="shared" si="4"/>
        <v>5.6.6 チェーン又は歯付きベルトの強度  a) チェーン　硬さ（HV、HRA）</v>
      </c>
      <c r="F140" s="110" t="str">
        <f t="shared" si="5"/>
        <v>JIS D 9301 5.6.6 チェーン又は歯付きベルトの強度  a) チェーン　硬さ（HV、HRA）JIS D 9417:2004 4.3</v>
      </c>
      <c r="G140" s="91" t="s">
        <v>181</v>
      </c>
      <c r="H140" s="91" t="s">
        <v>182</v>
      </c>
      <c r="I140" s="110" t="s">
        <v>419</v>
      </c>
      <c r="J140" s="88"/>
    </row>
    <row r="141" spans="1:10" x14ac:dyDescent="0.2">
      <c r="A141" s="87">
        <v>141</v>
      </c>
      <c r="B141" s="134" t="s">
        <v>206</v>
      </c>
      <c r="C141" s="134" t="s">
        <v>220</v>
      </c>
      <c r="D141" s="90" t="s">
        <v>221</v>
      </c>
      <c r="E141" s="110" t="str">
        <f t="shared" si="4"/>
        <v>5.6.6 チェーン又は歯付きベルトの強度  b) 歯付きベルト 1) 引張強度</v>
      </c>
      <c r="F141" s="110" t="str">
        <f t="shared" si="5"/>
        <v>JIS D 9301 5.6.6 チェーン又は歯付きベルトの強度  b) 歯付きベルト 1) 引張強度JIS D 9313-6:2026 4.10.1 a)</v>
      </c>
      <c r="G141" s="91">
        <v>13000</v>
      </c>
      <c r="H141" s="91">
        <v>14300.000000000002</v>
      </c>
      <c r="I141" s="110" t="s">
        <v>420</v>
      </c>
      <c r="J141" s="88" t="s">
        <v>706</v>
      </c>
    </row>
    <row r="142" spans="1:10" x14ac:dyDescent="0.2">
      <c r="A142" s="87">
        <v>142</v>
      </c>
      <c r="B142" s="134" t="s">
        <v>206</v>
      </c>
      <c r="C142" s="134" t="s">
        <v>220</v>
      </c>
      <c r="D142" s="90" t="s">
        <v>222</v>
      </c>
      <c r="E142" s="110" t="str">
        <f t="shared" si="4"/>
        <v>5.6.6 チェーン又は歯付きベルトの強度  b) 歯付きベルト 2) 耐油性</v>
      </c>
      <c r="F142" s="110" t="str">
        <f t="shared" si="5"/>
        <v>JIS D 9301 5.6.6 チェーン又は歯付きベルトの強度  b) 歯付きベルト 2) 耐油性JIS D 9313-6:2026 4.10.1 b)</v>
      </c>
      <c r="G142" s="91" t="s">
        <v>181</v>
      </c>
      <c r="H142" s="91" t="s">
        <v>182</v>
      </c>
      <c r="I142" s="110" t="s">
        <v>421</v>
      </c>
      <c r="J142" s="88"/>
    </row>
    <row r="143" spans="1:10" x14ac:dyDescent="0.2">
      <c r="A143" s="87">
        <v>143</v>
      </c>
      <c r="B143" s="134" t="s">
        <v>206</v>
      </c>
      <c r="C143" s="134" t="s">
        <v>220</v>
      </c>
      <c r="D143" s="90" t="s">
        <v>223</v>
      </c>
      <c r="E143" s="110" t="str">
        <f t="shared" si="4"/>
        <v>5.6.6 チェーン又は歯付きベルトの強度  b) 歯付きベルト 3) 耐水性</v>
      </c>
      <c r="F143" s="110" t="str">
        <f t="shared" si="5"/>
        <v>JIS D 9301 5.6.6 チェーン又は歯付きベルトの強度  b) 歯付きベルト 3) 耐水性JIS D 9313-6:2026 4.10.1 c)</v>
      </c>
      <c r="G143" s="91">
        <v>14000</v>
      </c>
      <c r="H143" s="91">
        <v>15400.000000000002</v>
      </c>
      <c r="I143" s="110" t="s">
        <v>422</v>
      </c>
      <c r="J143" s="88" t="s">
        <v>706</v>
      </c>
    </row>
    <row r="144" spans="1:10" x14ac:dyDescent="0.2">
      <c r="A144" s="87">
        <v>144</v>
      </c>
      <c r="B144" s="134" t="s">
        <v>206</v>
      </c>
      <c r="C144" s="134" t="s">
        <v>220</v>
      </c>
      <c r="D144" s="90" t="s">
        <v>224</v>
      </c>
      <c r="E144" s="110" t="str">
        <f t="shared" si="4"/>
        <v>5.6.6 チェーン又は歯付きベルトの強度  b) 歯付きベルト 4) 耐温度性</v>
      </c>
      <c r="F144" s="110" t="str">
        <f t="shared" si="5"/>
        <v>JIS D 9301 5.6.6 チェーン又は歯付きベルトの強度  b) 歯付きベルト 4) 耐温度性JIS D 9313-6:2026 4.10.2</v>
      </c>
      <c r="G144" s="91">
        <v>10000</v>
      </c>
      <c r="H144" s="91">
        <v>11000</v>
      </c>
      <c r="I144" s="110" t="s">
        <v>423</v>
      </c>
      <c r="J144" s="88"/>
    </row>
    <row r="145" spans="1:10" x14ac:dyDescent="0.2">
      <c r="A145" s="87">
        <v>145</v>
      </c>
      <c r="B145" s="135" t="s">
        <v>206</v>
      </c>
      <c r="C145" s="135" t="s">
        <v>220</v>
      </c>
      <c r="D145" s="90" t="s">
        <v>225</v>
      </c>
      <c r="E145" s="110" t="str">
        <f t="shared" si="4"/>
        <v>5.6.6 チェーン又は歯付きベルトの強度  b) 歯付きベルト 5) 連続駆動耐久性</v>
      </c>
      <c r="F145" s="110" t="str">
        <f t="shared" si="5"/>
        <v>JIS D 9301 5.6.6 チェーン又は歯付きベルトの強度  b) 歯付きベルト 5) 連続駆動耐久性JIS D 9313-6:2026 4.10.3</v>
      </c>
      <c r="G145" s="91">
        <v>150000</v>
      </c>
      <c r="H145" s="91">
        <v>165000</v>
      </c>
      <c r="I145" s="110" t="s">
        <v>424</v>
      </c>
      <c r="J145" s="88" t="s">
        <v>706</v>
      </c>
    </row>
    <row r="146" spans="1:10" x14ac:dyDescent="0.2">
      <c r="A146" s="87">
        <v>146</v>
      </c>
      <c r="B146" s="92" t="s">
        <v>226</v>
      </c>
      <c r="C146" s="89" t="s">
        <v>227</v>
      </c>
      <c r="D146" s="90"/>
      <c r="E146" s="110" t="str">
        <f t="shared" si="4"/>
        <v xml:space="preserve">5.7.1 サドルの寸法  </v>
      </c>
      <c r="F146" s="110" t="str">
        <f t="shared" si="5"/>
        <v xml:space="preserve">JIS D 9301 5.7.1 サドルの寸法  </v>
      </c>
      <c r="G146" s="91">
        <v>2000</v>
      </c>
      <c r="H146" s="91">
        <v>2200</v>
      </c>
      <c r="I146" s="110"/>
      <c r="J146" s="88"/>
    </row>
    <row r="147" spans="1:10" x14ac:dyDescent="0.2">
      <c r="A147" s="87">
        <v>147</v>
      </c>
      <c r="B147" s="134" t="s">
        <v>226</v>
      </c>
      <c r="C147" s="89" t="s">
        <v>228</v>
      </c>
      <c r="D147" s="90"/>
      <c r="E147" s="110" t="str">
        <f t="shared" si="4"/>
        <v xml:space="preserve">5.7.2 シートポストのはめ合わせ限界標識  </v>
      </c>
      <c r="F147" s="110" t="str">
        <f t="shared" si="5"/>
        <v xml:space="preserve">JIS D 9301 5.7.2 シートポストのはめ合わせ限界標識  </v>
      </c>
      <c r="G147" s="91">
        <v>1500</v>
      </c>
      <c r="H147" s="91">
        <v>1650.0000000000002</v>
      </c>
      <c r="I147" s="110"/>
      <c r="J147" s="88"/>
    </row>
    <row r="148" spans="1:10" ht="24" x14ac:dyDescent="0.2">
      <c r="A148" s="87">
        <v>148</v>
      </c>
      <c r="B148" s="134" t="s">
        <v>226</v>
      </c>
      <c r="C148" s="92" t="s">
        <v>229</v>
      </c>
      <c r="D148" s="90" t="s">
        <v>230</v>
      </c>
      <c r="E148" s="110" t="str">
        <f t="shared" si="4"/>
        <v>5.7.3 サドル及びシートポストの強度及び耐久性  5.7.3.1 サドルとシートポストとの固定強度</v>
      </c>
      <c r="F148" s="110" t="str">
        <f t="shared" si="5"/>
        <v>JIS D 9301 5.7.3 サドル及びシートポストの強度及び耐久性  5.7.3.1 サドルとシートポストとの固定強度JIS D 9313-7:2026 4.2</v>
      </c>
      <c r="G148" s="91">
        <v>9500</v>
      </c>
      <c r="H148" s="91">
        <v>10450</v>
      </c>
      <c r="I148" s="110" t="s">
        <v>425</v>
      </c>
      <c r="J148" s="88" t="s">
        <v>707</v>
      </c>
    </row>
    <row r="149" spans="1:10" ht="24" x14ac:dyDescent="0.2">
      <c r="A149" s="87">
        <v>149</v>
      </c>
      <c r="B149" s="134" t="s">
        <v>226</v>
      </c>
      <c r="C149" s="134" t="s">
        <v>229</v>
      </c>
      <c r="D149" s="90" t="s">
        <v>571</v>
      </c>
      <c r="E149" s="110" t="str">
        <f t="shared" si="4"/>
        <v>5.7.3 サドル及びシートポストの強度及び耐久性  5.7.3.2.1 サドルの静的強度</v>
      </c>
      <c r="F149" s="110" t="str">
        <f t="shared" si="5"/>
        <v>JIS D 9301 5.7.3 サドル及びシートポストの強度及び耐久性  5.7.3.2.1 サドルの静的強度JIS D 9313-7:2026 4.3.1</v>
      </c>
      <c r="G149" s="91">
        <v>9500</v>
      </c>
      <c r="H149" s="91">
        <v>10450</v>
      </c>
      <c r="I149" s="110" t="s">
        <v>426</v>
      </c>
      <c r="J149" s="88" t="s">
        <v>708</v>
      </c>
    </row>
    <row r="150" spans="1:10" ht="24" x14ac:dyDescent="0.2">
      <c r="A150" s="87">
        <v>150</v>
      </c>
      <c r="B150" s="134" t="s">
        <v>226</v>
      </c>
      <c r="C150" s="134" t="s">
        <v>229</v>
      </c>
      <c r="D150" s="90" t="s">
        <v>572</v>
      </c>
      <c r="E150" s="110" t="str">
        <f t="shared" si="4"/>
        <v>5.7.3 サドル及びシートポストの強度及び耐久性  5.7.3.2.2 繊維強化樹脂製サドルレールの静的強度</v>
      </c>
      <c r="F150" s="110" t="str">
        <f t="shared" si="5"/>
        <v>JIS D 9301 5.7.3 サドル及びシートポストの強度及び耐久性  5.7.3.2.2 繊維強化樹脂製サドルレールの静的強度JIS D 9313-7:2026 4.3.2</v>
      </c>
      <c r="G150" s="91">
        <v>9500</v>
      </c>
      <c r="H150" s="91">
        <v>10450</v>
      </c>
      <c r="I150" s="110" t="s">
        <v>427</v>
      </c>
      <c r="J150" s="88"/>
    </row>
    <row r="151" spans="1:10" ht="24" x14ac:dyDescent="0.2">
      <c r="A151" s="87">
        <v>151</v>
      </c>
      <c r="B151" s="134" t="s">
        <v>226</v>
      </c>
      <c r="C151" s="134" t="s">
        <v>229</v>
      </c>
      <c r="D151" s="90" t="s">
        <v>231</v>
      </c>
      <c r="E151" s="110" t="str">
        <f t="shared" si="4"/>
        <v>5.7.3 サドル及びシートポストの強度及び耐久性  5.7.3.3 サドル及びシートポストの疲労強度</v>
      </c>
      <c r="F151" s="110" t="str">
        <f t="shared" si="5"/>
        <v>JIS D 9301 5.7.3 サドル及びシートポストの強度及び耐久性  5.7.3.3 サドル及びシートポストの疲労強度JIS D 9313-7:2026 4.4</v>
      </c>
      <c r="G151" s="91">
        <v>47000</v>
      </c>
      <c r="H151" s="91">
        <v>51700.000000000007</v>
      </c>
      <c r="I151" s="110" t="s">
        <v>428</v>
      </c>
      <c r="J151" s="88"/>
    </row>
    <row r="152" spans="1:10" ht="24" x14ac:dyDescent="0.2">
      <c r="A152" s="87">
        <v>152</v>
      </c>
      <c r="B152" s="134" t="s">
        <v>226</v>
      </c>
      <c r="C152" s="134" t="s">
        <v>229</v>
      </c>
      <c r="D152" s="90" t="s">
        <v>573</v>
      </c>
      <c r="E152" s="110" t="str">
        <f t="shared" si="4"/>
        <v>5.7.3 サドル及びシートポストの強度及び耐久性  5.7.3.4.2 シートポストの疲労強度 第1段階</v>
      </c>
      <c r="F152" s="110" t="str">
        <f t="shared" si="5"/>
        <v>JIS D 9301 5.7.3 サドル及びシートポストの強度及び耐久性  5.7.3.4.2 シートポストの疲労強度 第1段階JIS D 9313-7:2026 4.5.2</v>
      </c>
      <c r="G152" s="91">
        <v>35500</v>
      </c>
      <c r="H152" s="91">
        <v>39050</v>
      </c>
      <c r="I152" s="110" t="s">
        <v>429</v>
      </c>
      <c r="J152" s="88"/>
    </row>
    <row r="153" spans="1:10" ht="24" x14ac:dyDescent="0.2">
      <c r="A153" s="87">
        <v>153</v>
      </c>
      <c r="B153" s="134" t="s">
        <v>226</v>
      </c>
      <c r="C153" s="134" t="s">
        <v>229</v>
      </c>
      <c r="D153" s="90" t="s">
        <v>574</v>
      </c>
      <c r="E153" s="110" t="str">
        <f t="shared" si="4"/>
        <v>5.7.3 サドル及びシートポストの強度及び耐久性  5.7.3.4.2 シートポストの疲労強度 第1段階（繊維強化樹脂製シートポスト）</v>
      </c>
      <c r="F153" s="110" t="str">
        <f t="shared" si="5"/>
        <v>JIS D 9301 5.7.3 サドル及びシートポストの強度及び耐久性  5.7.3.4.2 シートポストの疲労強度 第1段階（繊維強化樹脂製シートポスト）JIS D 9313-7:2026 4.5.2</v>
      </c>
      <c r="G153" s="91">
        <v>38500</v>
      </c>
      <c r="H153" s="91">
        <v>42350</v>
      </c>
      <c r="I153" s="110" t="s">
        <v>429</v>
      </c>
      <c r="J153" s="88"/>
    </row>
    <row r="154" spans="1:10" ht="24" x14ac:dyDescent="0.2">
      <c r="A154" s="87">
        <v>154</v>
      </c>
      <c r="B154" s="134" t="s">
        <v>226</v>
      </c>
      <c r="C154" s="134" t="s">
        <v>229</v>
      </c>
      <c r="D154" s="90" t="s">
        <v>575</v>
      </c>
      <c r="E154" s="110" t="str">
        <f t="shared" si="4"/>
        <v>5.7.3 サドル及びシートポストの強度及び耐久性  5.7.3.4.3  第2段階（曲げ試験）</v>
      </c>
      <c r="F154" s="110" t="str">
        <f t="shared" si="5"/>
        <v>JIS D 9301 5.7.3 サドル及びシートポストの強度及び耐久性  5.7.3.4.3  第2段階（曲げ試験）JIS D 9313-7:2026 4.5.3</v>
      </c>
      <c r="G154" s="91">
        <v>13000</v>
      </c>
      <c r="H154" s="91">
        <v>14300.000000000002</v>
      </c>
      <c r="I154" s="110" t="s">
        <v>430</v>
      </c>
      <c r="J154" s="88"/>
    </row>
    <row r="155" spans="1:10" ht="24" x14ac:dyDescent="0.2">
      <c r="A155" s="87">
        <v>155</v>
      </c>
      <c r="B155" s="134" t="s">
        <v>226</v>
      </c>
      <c r="C155" s="134" t="s">
        <v>229</v>
      </c>
      <c r="D155" s="90" t="s">
        <v>576</v>
      </c>
      <c r="E155" s="110" t="str">
        <f t="shared" si="4"/>
        <v>5.7.3 サドル及びシートポストの強度及び耐久性  5.7.3.4.3  サスペンションシートポストの静荷重試験</v>
      </c>
      <c r="F155" s="110" t="str">
        <f t="shared" si="5"/>
        <v>JIS D 9301 5.7.3 サドル及びシートポストの強度及び耐久性  5.7.3.4.3  サスペンションシートポストの静荷重試験JIS D 9313-7:2026 4.5.4</v>
      </c>
      <c r="G155" s="91">
        <v>13000</v>
      </c>
      <c r="H155" s="91">
        <v>14300.000000000002</v>
      </c>
      <c r="I155" s="110" t="s">
        <v>431</v>
      </c>
      <c r="J155" s="88"/>
    </row>
    <row r="156" spans="1:10" ht="24" x14ac:dyDescent="0.2">
      <c r="A156" s="87">
        <v>156</v>
      </c>
      <c r="B156" s="92" t="s">
        <v>232</v>
      </c>
      <c r="C156" s="89" t="s">
        <v>233</v>
      </c>
      <c r="D156" s="90" t="s">
        <v>234</v>
      </c>
      <c r="E156" s="110" t="str">
        <f t="shared" si="4"/>
        <v>5.8.1 チェーン又は歯付きベルトの保護装置  5.8.1.1 一般</v>
      </c>
      <c r="F156" s="110" t="str">
        <f t="shared" si="5"/>
        <v>JIS D 9301 5.8.1 チェーン又は歯付きベルトの保護装置  5.8.1.1 一般</v>
      </c>
      <c r="G156" s="91">
        <v>2500</v>
      </c>
      <c r="H156" s="91">
        <v>2750</v>
      </c>
      <c r="I156" s="110"/>
      <c r="J156" s="88"/>
    </row>
    <row r="157" spans="1:10" x14ac:dyDescent="0.2">
      <c r="A157" s="87">
        <v>157</v>
      </c>
      <c r="B157" s="134" t="s">
        <v>232</v>
      </c>
      <c r="C157" s="97" t="s">
        <v>235</v>
      </c>
      <c r="D157" s="90" t="s">
        <v>577</v>
      </c>
      <c r="E157" s="110" t="str">
        <f t="shared" si="4"/>
        <v>5.8.2 回転中の車輪の保護  a) ワイヤ切断時への対処</v>
      </c>
      <c r="F157" s="110" t="str">
        <f t="shared" si="5"/>
        <v>JIS D 9301 5.8.2 回転中の車輪の保護  a) ワイヤ切断時への対処</v>
      </c>
      <c r="G157" s="91">
        <v>1500</v>
      </c>
      <c r="H157" s="91">
        <v>1650.0000000000002</v>
      </c>
      <c r="I157" s="110"/>
      <c r="J157" s="88"/>
    </row>
    <row r="158" spans="1:10" x14ac:dyDescent="0.2">
      <c r="A158" s="87">
        <v>158</v>
      </c>
      <c r="B158" s="134" t="s">
        <v>232</v>
      </c>
      <c r="C158" s="137" t="s">
        <v>235</v>
      </c>
      <c r="D158" s="90" t="s">
        <v>578</v>
      </c>
      <c r="E158" s="110" t="str">
        <f t="shared" si="4"/>
        <v>5.8.2 回転中の車輪の保護  b) スポークプロテクタの装備</v>
      </c>
      <c r="F158" s="110" t="str">
        <f t="shared" si="5"/>
        <v>JIS D 9301 5.8.2 回転中の車輪の保護  b) スポークプロテクタの装備</v>
      </c>
      <c r="G158" s="91">
        <v>1500</v>
      </c>
      <c r="H158" s="91">
        <v>1650.0000000000002</v>
      </c>
      <c r="I158" s="110"/>
      <c r="J158" s="88"/>
    </row>
    <row r="159" spans="1:10" x14ac:dyDescent="0.2">
      <c r="A159" s="87">
        <v>159</v>
      </c>
      <c r="B159" s="134" t="s">
        <v>232</v>
      </c>
      <c r="C159" s="92" t="s">
        <v>236</v>
      </c>
      <c r="D159" s="90" t="s">
        <v>579</v>
      </c>
      <c r="E159" s="110" t="str">
        <f t="shared" si="4"/>
        <v>5.8.3 前泥よけ  接線方向の試験</v>
      </c>
      <c r="F159" s="110" t="str">
        <f t="shared" si="5"/>
        <v>JIS D 9301 5.8.3 前泥よけ  接線方向の試験JIS D 9313-1:2026 4.6.1.1</v>
      </c>
      <c r="G159" s="91">
        <v>7000</v>
      </c>
      <c r="H159" s="91">
        <v>7700.0000000000009</v>
      </c>
      <c r="I159" s="110" t="s">
        <v>432</v>
      </c>
      <c r="J159" s="88"/>
    </row>
    <row r="160" spans="1:10" x14ac:dyDescent="0.2">
      <c r="A160" s="87">
        <v>160</v>
      </c>
      <c r="B160" s="134" t="s">
        <v>232</v>
      </c>
      <c r="C160" s="134" t="s">
        <v>236</v>
      </c>
      <c r="D160" s="90" t="s">
        <v>580</v>
      </c>
      <c r="E160" s="110" t="str">
        <f t="shared" si="4"/>
        <v>5.8.3 前泥よけ  前泥よけステーの衝撃試験</v>
      </c>
      <c r="F160" s="110" t="str">
        <f t="shared" si="5"/>
        <v>JIS D 9301 5.8.3 前泥よけ  前泥よけステーの衝撃試験JIS D 9313-1:2026 4.6.1.2</v>
      </c>
      <c r="G160" s="91">
        <v>10000</v>
      </c>
      <c r="H160" s="91">
        <v>11000</v>
      </c>
      <c r="I160" s="110" t="s">
        <v>433</v>
      </c>
      <c r="J160" s="88"/>
    </row>
    <row r="161" spans="1:10" x14ac:dyDescent="0.2">
      <c r="A161" s="87">
        <v>161</v>
      </c>
      <c r="B161" s="135" t="s">
        <v>232</v>
      </c>
      <c r="C161" s="135" t="s">
        <v>236</v>
      </c>
      <c r="D161" s="90" t="s">
        <v>581</v>
      </c>
      <c r="E161" s="110" t="str">
        <f t="shared" si="4"/>
        <v>5.8.3 前泥よけ  ステーなし前泥よけ及び車輪の回転妨害確認試験</v>
      </c>
      <c r="F161" s="110" t="str">
        <f t="shared" si="5"/>
        <v>JIS D 9301 5.8.3 前泥よけ  ステーなし前泥よけ及び車輪の回転妨害確認試験JIS D 9313-1:2026 4.6.2</v>
      </c>
      <c r="G161" s="91">
        <v>7000</v>
      </c>
      <c r="H161" s="91">
        <v>7700.0000000000009</v>
      </c>
      <c r="I161" s="110" t="s">
        <v>434</v>
      </c>
      <c r="J161" s="88"/>
    </row>
    <row r="162" spans="1:10" x14ac:dyDescent="0.2">
      <c r="A162" s="87">
        <v>162</v>
      </c>
      <c r="B162" s="92" t="s">
        <v>237</v>
      </c>
      <c r="C162" s="92" t="s">
        <v>238</v>
      </c>
      <c r="D162" s="90" t="s">
        <v>582</v>
      </c>
      <c r="E162" s="110" t="str">
        <f t="shared" si="4"/>
        <v>JIS D 9453:2013  操作、安定性</v>
      </c>
      <c r="F162" s="110" t="str">
        <f t="shared" si="5"/>
        <v>JIS D 9301 JIS D 9453:2013  操作、安定性JIS D 9453:2013</v>
      </c>
      <c r="G162" s="91">
        <v>1500</v>
      </c>
      <c r="H162" s="91">
        <v>1650.0000000000002</v>
      </c>
      <c r="I162" s="110" t="s">
        <v>238</v>
      </c>
      <c r="J162" s="88"/>
    </row>
    <row r="163" spans="1:10" x14ac:dyDescent="0.2">
      <c r="A163" s="87">
        <v>163</v>
      </c>
      <c r="B163" s="134" t="s">
        <v>237</v>
      </c>
      <c r="C163" s="134" t="s">
        <v>238</v>
      </c>
      <c r="D163" s="90" t="s">
        <v>239</v>
      </c>
      <c r="E163" s="110" t="str">
        <f t="shared" si="4"/>
        <v>JIS D 9453:2013  繰返し疲労性</v>
      </c>
      <c r="F163" s="110" t="str">
        <f t="shared" si="5"/>
        <v>JIS D 9301 JIS D 9453:2013  繰返し疲労性JIS D 9453:2013</v>
      </c>
      <c r="G163" s="91" t="s">
        <v>181</v>
      </c>
      <c r="H163" s="91" t="s">
        <v>182</v>
      </c>
      <c r="I163" s="110" t="s">
        <v>238</v>
      </c>
      <c r="J163" s="88"/>
    </row>
    <row r="164" spans="1:10" x14ac:dyDescent="0.2">
      <c r="A164" s="87">
        <v>164</v>
      </c>
      <c r="B164" s="134" t="s">
        <v>237</v>
      </c>
      <c r="C164" s="134" t="s">
        <v>238</v>
      </c>
      <c r="D164" s="90" t="s">
        <v>240</v>
      </c>
      <c r="E164" s="110" t="str">
        <f t="shared" si="4"/>
        <v>JIS D 9453:2013  両立スタンドの静的強度</v>
      </c>
      <c r="F164" s="110" t="str">
        <f t="shared" si="5"/>
        <v>JIS D 9301 JIS D 9453:2013  両立スタンドの静的強度JIS D 9453:2013</v>
      </c>
      <c r="G164" s="91">
        <v>19500</v>
      </c>
      <c r="H164" s="91">
        <v>21450</v>
      </c>
      <c r="I164" s="110" t="s">
        <v>238</v>
      </c>
      <c r="J164" s="88"/>
    </row>
    <row r="165" spans="1:10" x14ac:dyDescent="0.2">
      <c r="A165" s="87">
        <v>165</v>
      </c>
      <c r="B165" s="135" t="s">
        <v>237</v>
      </c>
      <c r="C165" s="135" t="s">
        <v>238</v>
      </c>
      <c r="D165" s="90" t="s">
        <v>583</v>
      </c>
      <c r="E165" s="110" t="str">
        <f t="shared" si="4"/>
        <v>JIS D 9453:2013  1本スタンドの静的強度</v>
      </c>
      <c r="F165" s="110" t="str">
        <f t="shared" si="5"/>
        <v>JIS D 9301 JIS D 9453:2013  1本スタンドの静的強度JIS D 9453:2013</v>
      </c>
      <c r="G165" s="91">
        <v>19500</v>
      </c>
      <c r="H165" s="91">
        <v>21450</v>
      </c>
      <c r="I165" s="110" t="s">
        <v>238</v>
      </c>
      <c r="J165" s="88"/>
    </row>
    <row r="166" spans="1:10" ht="24" x14ac:dyDescent="0.2">
      <c r="A166" s="87">
        <v>166</v>
      </c>
      <c r="B166" s="92" t="s">
        <v>241</v>
      </c>
      <c r="C166" s="92" t="s">
        <v>242</v>
      </c>
      <c r="D166" s="90" t="s">
        <v>243</v>
      </c>
      <c r="E166" s="110" t="str">
        <f>C166&amp;"  "&amp;D166</f>
        <v>5.10.1 リアキャリヤ（ラゲッジキャリア）
JIS D 9453  耐温度性　耐高温性</v>
      </c>
      <c r="F166" s="110" t="str">
        <f t="shared" si="5"/>
        <v>JIS D 9301 5.10.1 リアキャリヤ（ラゲッジキャリア）
JIS D 9453  耐温度性　耐高温性JIS D 9453:2013/ISO 11243:2023</v>
      </c>
      <c r="G166" s="91">
        <v>8000</v>
      </c>
      <c r="H166" s="91">
        <v>8800</v>
      </c>
      <c r="I166" s="110" t="s">
        <v>435</v>
      </c>
      <c r="J166" s="88"/>
    </row>
    <row r="167" spans="1:10" ht="24" x14ac:dyDescent="0.2">
      <c r="A167" s="87">
        <v>167</v>
      </c>
      <c r="B167" s="134" t="s">
        <v>241</v>
      </c>
      <c r="C167" s="134" t="s">
        <v>333</v>
      </c>
      <c r="D167" s="90" t="s">
        <v>244</v>
      </c>
      <c r="E167" s="110" t="str">
        <f t="shared" si="4"/>
        <v>5.10.1 リアキャリヤ（ラゲッジキャリア）
JIS D 9453  耐温度性　耐低温性</v>
      </c>
      <c r="F167" s="110" t="str">
        <f t="shared" si="5"/>
        <v>JIS D 9301 5.10.1 リアキャリヤ（ラゲッジキャリア）
JIS D 9453  耐温度性　耐低温性JIS D 9453:2013/ISO 11243:2023</v>
      </c>
      <c r="G167" s="91">
        <v>8000</v>
      </c>
      <c r="H167" s="91">
        <v>8800</v>
      </c>
      <c r="I167" s="110" t="s">
        <v>435</v>
      </c>
      <c r="J167" s="88"/>
    </row>
    <row r="168" spans="1:10" ht="24" x14ac:dyDescent="0.2">
      <c r="A168" s="87">
        <v>168</v>
      </c>
      <c r="B168" s="134" t="s">
        <v>241</v>
      </c>
      <c r="C168" s="134" t="s">
        <v>333</v>
      </c>
      <c r="D168" s="90" t="s">
        <v>245</v>
      </c>
      <c r="E168" s="110" t="str">
        <f t="shared" si="4"/>
        <v>5.10.1 リアキャリヤ（ラゲッジキャリア）
JIS D 9453  耐温度性　低温耐衝撃性</v>
      </c>
      <c r="F168" s="110" t="str">
        <f t="shared" si="5"/>
        <v>JIS D 9301 5.10.1 リアキャリヤ（ラゲッジキャリア）
JIS D 9453  耐温度性　低温耐衝撃性JIS D 9453:2013/ISO 11243:2023</v>
      </c>
      <c r="G168" s="91">
        <v>8500</v>
      </c>
      <c r="H168" s="91">
        <v>9350</v>
      </c>
      <c r="I168" s="110" t="s">
        <v>435</v>
      </c>
      <c r="J168" s="88"/>
    </row>
    <row r="169" spans="1:10" ht="24" x14ac:dyDescent="0.2">
      <c r="A169" s="87">
        <v>169</v>
      </c>
      <c r="B169" s="134" t="s">
        <v>241</v>
      </c>
      <c r="C169" s="134" t="s">
        <v>333</v>
      </c>
      <c r="D169" s="90" t="s">
        <v>246</v>
      </c>
      <c r="E169" s="110" t="str">
        <f t="shared" si="4"/>
        <v>5.10.1 リアキャリヤ（ラゲッジキャリア）
JIS D 9453  静的強度　垂直方向</v>
      </c>
      <c r="F169" s="110" t="str">
        <f t="shared" si="5"/>
        <v>JIS D 9301 5.10.1 リアキャリヤ（ラゲッジキャリア）
JIS D 9453  静的強度　垂直方向JIS D 9453:2013/ISO 11243:2023</v>
      </c>
      <c r="G169" s="91">
        <v>13000</v>
      </c>
      <c r="H169" s="91">
        <v>14300.000000000002</v>
      </c>
      <c r="I169" s="110" t="s">
        <v>435</v>
      </c>
      <c r="J169" s="88"/>
    </row>
    <row r="170" spans="1:10" ht="24" x14ac:dyDescent="0.2">
      <c r="A170" s="87">
        <v>170</v>
      </c>
      <c r="B170" s="134" t="s">
        <v>241</v>
      </c>
      <c r="C170" s="134" t="s">
        <v>333</v>
      </c>
      <c r="D170" s="90" t="s">
        <v>247</v>
      </c>
      <c r="E170" s="110" t="str">
        <f t="shared" si="4"/>
        <v>5.10.1 リアキャリヤ（ラゲッジキャリア）
JIS D 9453  静的強度　側方</v>
      </c>
      <c r="F170" s="110" t="str">
        <f t="shared" si="5"/>
        <v>JIS D 9301 5.10.1 リアキャリヤ（ラゲッジキャリア）
JIS D 9453  静的強度　側方JIS D 9453:2013/ISO 11243:2023</v>
      </c>
      <c r="G170" s="91">
        <v>9500</v>
      </c>
      <c r="H170" s="91">
        <v>10450</v>
      </c>
      <c r="I170" s="110" t="s">
        <v>435</v>
      </c>
      <c r="J170" s="88"/>
    </row>
    <row r="171" spans="1:10" ht="24" x14ac:dyDescent="0.2">
      <c r="A171" s="87">
        <v>171</v>
      </c>
      <c r="B171" s="134" t="s">
        <v>241</v>
      </c>
      <c r="C171" s="134" t="s">
        <v>333</v>
      </c>
      <c r="D171" s="90" t="s">
        <v>584</v>
      </c>
      <c r="E171" s="110" t="str">
        <f t="shared" si="4"/>
        <v>5.10.1 リアキャリヤ（ラゲッジキャリア）
JIS D 9453  静的強度　前後方向（ISO 11243:2023）</v>
      </c>
      <c r="F171" s="110" t="str">
        <f t="shared" si="5"/>
        <v>JIS D 9301 5.10.1 リアキャリヤ（ラゲッジキャリア）
JIS D 9453  静的強度　前後方向（ISO 11243:2023）JIS D 9453:2013/ISO 11243:2023</v>
      </c>
      <c r="G171" s="91">
        <v>9500</v>
      </c>
      <c r="H171" s="91">
        <v>10450</v>
      </c>
      <c r="I171" s="110" t="s">
        <v>435</v>
      </c>
      <c r="J171" s="88"/>
    </row>
    <row r="172" spans="1:10" ht="24" x14ac:dyDescent="0.2">
      <c r="A172" s="87">
        <v>172</v>
      </c>
      <c r="B172" s="134" t="s">
        <v>241</v>
      </c>
      <c r="C172" s="134" t="s">
        <v>333</v>
      </c>
      <c r="D172" s="90" t="s">
        <v>248</v>
      </c>
      <c r="E172" s="110" t="str">
        <f t="shared" si="4"/>
        <v>5.10.1 リアキャリヤ（ラゲッジキャリア）
JIS D 9453  動的強度　垂直方向</v>
      </c>
      <c r="F172" s="110" t="str">
        <f t="shared" si="5"/>
        <v>JIS D 9301 5.10.1 リアキャリヤ（ラゲッジキャリア）
JIS D 9453  動的強度　垂直方向JIS D 9453:2013/ISO 11243:2023</v>
      </c>
      <c r="G172" s="91">
        <v>21000</v>
      </c>
      <c r="H172" s="91">
        <v>23100.000000000004</v>
      </c>
      <c r="I172" s="110" t="s">
        <v>435</v>
      </c>
      <c r="J172" s="88"/>
    </row>
    <row r="173" spans="1:10" ht="24" x14ac:dyDescent="0.2">
      <c r="A173" s="87">
        <v>173</v>
      </c>
      <c r="B173" s="134" t="s">
        <v>241</v>
      </c>
      <c r="C173" s="135" t="s">
        <v>333</v>
      </c>
      <c r="D173" s="90" t="s">
        <v>249</v>
      </c>
      <c r="E173" s="110" t="str">
        <f t="shared" si="4"/>
        <v>5.10.1 リアキャリヤ（ラゲッジキャリア）
JIS D 9453  動的強度　側方</v>
      </c>
      <c r="F173" s="110" t="str">
        <f t="shared" si="5"/>
        <v>JIS D 9301 5.10.1 リアキャリヤ（ラゲッジキャリア）
JIS D 9453  動的強度　側方JIS D 9453:2013/ISO 11243:2023</v>
      </c>
      <c r="G173" s="91">
        <v>33500</v>
      </c>
      <c r="H173" s="91">
        <v>36850</v>
      </c>
      <c r="I173" s="110" t="s">
        <v>435</v>
      </c>
      <c r="J173" s="88"/>
    </row>
    <row r="174" spans="1:10" ht="24" x14ac:dyDescent="0.2">
      <c r="A174" s="87">
        <v>174</v>
      </c>
      <c r="B174" s="135" t="s">
        <v>241</v>
      </c>
      <c r="C174" s="89" t="s">
        <v>250</v>
      </c>
      <c r="D174" s="90" t="s">
        <v>585</v>
      </c>
      <c r="E174" s="110" t="str">
        <f t="shared" si="4"/>
        <v>5.10.2 リアキャリヤ及びフレームの取付け強度  側方</v>
      </c>
      <c r="F174" s="110" t="str">
        <f t="shared" si="5"/>
        <v>JIS D 9301 5.10.2 リアキャリヤ及びフレームの取付け強度  側方JIS D 9313-1:2026 4.10</v>
      </c>
      <c r="G174" s="91">
        <v>9500</v>
      </c>
      <c r="H174" s="91">
        <v>10450</v>
      </c>
      <c r="I174" s="110" t="s">
        <v>436</v>
      </c>
      <c r="J174" s="88"/>
    </row>
    <row r="175" spans="1:10" ht="24" x14ac:dyDescent="0.2">
      <c r="A175" s="87">
        <v>175</v>
      </c>
      <c r="B175" s="92" t="s">
        <v>251</v>
      </c>
      <c r="C175" s="92" t="s">
        <v>252</v>
      </c>
      <c r="D175" s="90" t="s">
        <v>586</v>
      </c>
      <c r="E175" s="110" t="str">
        <f t="shared" si="4"/>
        <v>5.11.1 照明装置  a) 前照灯の性能</v>
      </c>
      <c r="F175" s="110" t="str">
        <f t="shared" si="5"/>
        <v>JIS D 9301 5.11.1 照明装置  a) 前照灯の性能</v>
      </c>
      <c r="G175" s="91" t="s">
        <v>181</v>
      </c>
      <c r="H175" s="91" t="s">
        <v>182</v>
      </c>
      <c r="I175" s="110"/>
      <c r="J175" s="88"/>
    </row>
    <row r="176" spans="1:10" ht="24" x14ac:dyDescent="0.2">
      <c r="A176" s="87">
        <v>176</v>
      </c>
      <c r="B176" s="134" t="s">
        <v>334</v>
      </c>
      <c r="C176" s="134" t="s">
        <v>252</v>
      </c>
      <c r="D176" s="90" t="s">
        <v>587</v>
      </c>
      <c r="E176" s="110" t="str">
        <f t="shared" si="4"/>
        <v>5.11.1 照明装置  b) 尾灯の性能</v>
      </c>
      <c r="F176" s="110" t="str">
        <f t="shared" si="5"/>
        <v>JIS D 9301 5.11.1 照明装置  b) 尾灯の性能</v>
      </c>
      <c r="G176" s="91" t="s">
        <v>181</v>
      </c>
      <c r="H176" s="91" t="s">
        <v>182</v>
      </c>
      <c r="I176" s="110"/>
      <c r="J176" s="88"/>
    </row>
    <row r="177" spans="1:10" ht="24" x14ac:dyDescent="0.2">
      <c r="A177" s="87">
        <v>177</v>
      </c>
      <c r="B177" s="134" t="s">
        <v>334</v>
      </c>
      <c r="C177" s="135" t="s">
        <v>252</v>
      </c>
      <c r="D177" s="90" t="s">
        <v>588</v>
      </c>
      <c r="E177" s="110" t="str">
        <f t="shared" si="4"/>
        <v>5.11.1 照明装置  c) 電気コードの接続部</v>
      </c>
      <c r="F177" s="110" t="str">
        <f t="shared" si="5"/>
        <v>JIS D 9301 5.11.1 照明装置  c) 電気コードの接続部</v>
      </c>
      <c r="G177" s="91">
        <v>2500</v>
      </c>
      <c r="H177" s="91">
        <v>2750</v>
      </c>
      <c r="I177" s="110"/>
      <c r="J177" s="88"/>
    </row>
    <row r="178" spans="1:10" ht="24" x14ac:dyDescent="0.2">
      <c r="A178" s="87">
        <v>178</v>
      </c>
      <c r="B178" s="134" t="s">
        <v>334</v>
      </c>
      <c r="C178" s="92" t="s">
        <v>253</v>
      </c>
      <c r="D178" s="90" t="s">
        <v>589</v>
      </c>
      <c r="E178" s="110" t="str">
        <f t="shared" si="4"/>
        <v>5.11.2 リフレックスリフレクター  a) フロントリフレクター  1)有無、色</v>
      </c>
      <c r="F178" s="110" t="str">
        <f t="shared" si="5"/>
        <v>JIS D 9301 5.11.2 リフレックスリフレクター  a) フロントリフレクター  1)有無、色</v>
      </c>
      <c r="G178" s="91">
        <v>1500</v>
      </c>
      <c r="H178" s="91">
        <v>1650.0000000000002</v>
      </c>
      <c r="I178" s="110"/>
      <c r="J178" s="88"/>
    </row>
    <row r="179" spans="1:10" ht="24" x14ac:dyDescent="0.2">
      <c r="A179" s="87">
        <v>179</v>
      </c>
      <c r="B179" s="134" t="s">
        <v>334</v>
      </c>
      <c r="C179" s="134" t="s">
        <v>335</v>
      </c>
      <c r="D179" s="90" t="s">
        <v>590</v>
      </c>
      <c r="E179" s="110" t="str">
        <f t="shared" si="4"/>
        <v>5.11.2 リフレックスリフレクター  a) フロントリフレクター  2)位置</v>
      </c>
      <c r="F179" s="110" t="str">
        <f t="shared" si="5"/>
        <v>JIS D 9301 5.11.2 リフレックスリフレクター  a) フロントリフレクター  2)位置</v>
      </c>
      <c r="G179" s="91">
        <v>1500</v>
      </c>
      <c r="H179" s="91">
        <v>1650.0000000000002</v>
      </c>
      <c r="I179" s="110"/>
      <c r="J179" s="88"/>
    </row>
    <row r="180" spans="1:10" ht="24" x14ac:dyDescent="0.2">
      <c r="A180" s="87">
        <v>180</v>
      </c>
      <c r="B180" s="134" t="s">
        <v>334</v>
      </c>
      <c r="C180" s="134" t="s">
        <v>335</v>
      </c>
      <c r="D180" s="90" t="s">
        <v>591</v>
      </c>
      <c r="E180" s="110" t="str">
        <f t="shared" si="4"/>
        <v>5.11.2 リフレックスリフレクター  a) フロントリフレクター  3)反射体の装備</v>
      </c>
      <c r="F180" s="110" t="str">
        <f t="shared" si="5"/>
        <v>JIS D 9301 5.11.2 リフレックスリフレクター  a) フロントリフレクター  3)反射体の装備</v>
      </c>
      <c r="G180" s="91">
        <v>1500</v>
      </c>
      <c r="H180" s="91">
        <v>1650.0000000000002</v>
      </c>
      <c r="I180" s="110"/>
      <c r="J180" s="88"/>
    </row>
    <row r="181" spans="1:10" ht="24" x14ac:dyDescent="0.2">
      <c r="A181" s="87">
        <v>181</v>
      </c>
      <c r="B181" s="134" t="s">
        <v>334</v>
      </c>
      <c r="C181" s="134" t="s">
        <v>335</v>
      </c>
      <c r="D181" s="90" t="s">
        <v>592</v>
      </c>
      <c r="E181" s="110" t="str">
        <f t="shared" si="4"/>
        <v>5.11.2 リフレックスリフレクター  b) リアリフレクター  1)有無、色</v>
      </c>
      <c r="F181" s="110" t="str">
        <f t="shared" si="5"/>
        <v>JIS D 9301 5.11.2 リフレックスリフレクター  b) リアリフレクター  1)有無、色</v>
      </c>
      <c r="G181" s="91">
        <v>1500</v>
      </c>
      <c r="H181" s="91">
        <v>1650.0000000000002</v>
      </c>
      <c r="I181" s="110"/>
      <c r="J181" s="88"/>
    </row>
    <row r="182" spans="1:10" ht="24" x14ac:dyDescent="0.2">
      <c r="A182" s="87">
        <v>182</v>
      </c>
      <c r="B182" s="134" t="s">
        <v>334</v>
      </c>
      <c r="C182" s="134" t="s">
        <v>335</v>
      </c>
      <c r="D182" s="90" t="s">
        <v>593</v>
      </c>
      <c r="E182" s="110" t="str">
        <f t="shared" si="4"/>
        <v>5.11.2 リフレックスリフレクター  b) リアリフレクター  2)位置</v>
      </c>
      <c r="F182" s="110" t="str">
        <f t="shared" si="5"/>
        <v>JIS D 9301 5.11.2 リフレックスリフレクター  b) リアリフレクター  2)位置</v>
      </c>
      <c r="G182" s="91">
        <v>1500</v>
      </c>
      <c r="H182" s="91">
        <v>1650.0000000000002</v>
      </c>
      <c r="I182" s="110"/>
      <c r="J182" s="88"/>
    </row>
    <row r="183" spans="1:10" ht="24" x14ac:dyDescent="0.2">
      <c r="A183" s="87">
        <v>183</v>
      </c>
      <c r="B183" s="134" t="s">
        <v>334</v>
      </c>
      <c r="C183" s="134" t="s">
        <v>335</v>
      </c>
      <c r="D183" s="90" t="s">
        <v>594</v>
      </c>
      <c r="E183" s="110" t="str">
        <f t="shared" si="4"/>
        <v>5.11.2 リフレックスリフレクター  b) リアリフレクター  3)光軸</v>
      </c>
      <c r="F183" s="110" t="str">
        <f t="shared" si="5"/>
        <v>JIS D 9301 5.11.2 リフレックスリフレクター  b) リアリフレクター  3)光軸</v>
      </c>
      <c r="G183" s="91">
        <v>4500</v>
      </c>
      <c r="H183" s="91">
        <v>4950</v>
      </c>
      <c r="I183" s="110"/>
      <c r="J183" s="88"/>
    </row>
    <row r="184" spans="1:10" ht="24" x14ac:dyDescent="0.2">
      <c r="A184" s="87">
        <v>184</v>
      </c>
      <c r="B184" s="134" t="s">
        <v>334</v>
      </c>
      <c r="C184" s="134" t="s">
        <v>335</v>
      </c>
      <c r="D184" s="94" t="s">
        <v>674</v>
      </c>
      <c r="E184" s="110" t="str">
        <f t="shared" si="4"/>
        <v>5.11.2 リフレックスリフレクター  b) リアリフレクター  3)光軸（サスペンション機構をもつ自転車）</v>
      </c>
      <c r="F184" s="110" t="str">
        <f t="shared" si="5"/>
        <v>JIS D 9301 5.11.2 リフレックスリフレクター  b) リアリフレクター  3)光軸（サスペンション機構をもつ自転車）</v>
      </c>
      <c r="G184" s="91">
        <v>7500</v>
      </c>
      <c r="H184" s="95">
        <v>8250</v>
      </c>
      <c r="I184" s="110"/>
      <c r="J184" s="93"/>
    </row>
    <row r="185" spans="1:10" ht="24" x14ac:dyDescent="0.2">
      <c r="A185" s="87">
        <v>185</v>
      </c>
      <c r="B185" s="134" t="s">
        <v>334</v>
      </c>
      <c r="C185" s="134" t="s">
        <v>335</v>
      </c>
      <c r="D185" s="90" t="s">
        <v>595</v>
      </c>
      <c r="E185" s="110" t="str">
        <f t="shared" si="4"/>
        <v>5.11.2 リフレックスリフレクター  b) リアリフレクター  4)固定強度</v>
      </c>
      <c r="F185" s="110" t="str">
        <f t="shared" si="5"/>
        <v>JIS D 9301 5.11.2 リフレックスリフレクター  b) リアリフレクター  4)固定強度</v>
      </c>
      <c r="G185" s="91">
        <v>4500</v>
      </c>
      <c r="H185" s="91">
        <v>4950</v>
      </c>
      <c r="I185" s="110"/>
      <c r="J185" s="88"/>
    </row>
    <row r="186" spans="1:10" ht="24" x14ac:dyDescent="0.2">
      <c r="A186" s="87">
        <v>186</v>
      </c>
      <c r="B186" s="134" t="s">
        <v>334</v>
      </c>
      <c r="C186" s="134" t="s">
        <v>335</v>
      </c>
      <c r="D186" s="90" t="s">
        <v>596</v>
      </c>
      <c r="E186" s="110" t="str">
        <f t="shared" si="4"/>
        <v>5.11.2 リフレックスリフレクター  c) ペダルリフレクター  1)有無、色</v>
      </c>
      <c r="F186" s="110" t="str">
        <f t="shared" si="5"/>
        <v>JIS D 9301 5.11.2 リフレックスリフレクター  c) ペダルリフレクター  1)有無、色</v>
      </c>
      <c r="G186" s="91">
        <v>1500</v>
      </c>
      <c r="H186" s="91">
        <v>1650.0000000000002</v>
      </c>
      <c r="I186" s="110"/>
      <c r="J186" s="88"/>
    </row>
    <row r="187" spans="1:10" ht="24" x14ac:dyDescent="0.2">
      <c r="A187" s="87">
        <v>187</v>
      </c>
      <c r="B187" s="134" t="s">
        <v>334</v>
      </c>
      <c r="C187" s="134" t="s">
        <v>335</v>
      </c>
      <c r="D187" s="90" t="s">
        <v>597</v>
      </c>
      <c r="E187" s="110" t="str">
        <f t="shared" si="4"/>
        <v>5.11.2 リフレックスリフレクター  c) ペダルリフレクター  2)位置</v>
      </c>
      <c r="F187" s="110" t="str">
        <f t="shared" si="5"/>
        <v>JIS D 9301 5.11.2 リフレックスリフレクター  c) ペダルリフレクター  2)位置</v>
      </c>
      <c r="G187" s="91">
        <v>1500</v>
      </c>
      <c r="H187" s="91">
        <v>1650.0000000000002</v>
      </c>
      <c r="I187" s="110"/>
      <c r="J187" s="88"/>
    </row>
    <row r="188" spans="1:10" ht="24" x14ac:dyDescent="0.2">
      <c r="A188" s="87">
        <v>188</v>
      </c>
      <c r="B188" s="134" t="s">
        <v>334</v>
      </c>
      <c r="C188" s="134" t="s">
        <v>335</v>
      </c>
      <c r="D188" s="90" t="s">
        <v>598</v>
      </c>
      <c r="E188" s="110" t="str">
        <f t="shared" si="4"/>
        <v>5.11.2 リフレックスリフレクター  c) ペダルリフレクター  3)レンズ面</v>
      </c>
      <c r="F188" s="110" t="str">
        <f t="shared" si="5"/>
        <v>JIS D 9301 5.11.2 リフレックスリフレクター  c) ペダルリフレクター  3)レンズ面</v>
      </c>
      <c r="G188" s="91">
        <v>1500</v>
      </c>
      <c r="H188" s="91">
        <v>1650.0000000000002</v>
      </c>
      <c r="I188" s="110"/>
      <c r="J188" s="88"/>
    </row>
    <row r="189" spans="1:10" ht="24" x14ac:dyDescent="0.2">
      <c r="A189" s="87">
        <v>189</v>
      </c>
      <c r="B189" s="134" t="s">
        <v>334</v>
      </c>
      <c r="C189" s="134" t="s">
        <v>335</v>
      </c>
      <c r="D189" s="90" t="s">
        <v>599</v>
      </c>
      <c r="E189" s="110" t="str">
        <f t="shared" si="4"/>
        <v>5.11.2 リフレックスリフレクター  d) サイドリフレクター  1)有無、色</v>
      </c>
      <c r="F189" s="110" t="str">
        <f t="shared" si="5"/>
        <v>JIS D 9301 5.11.2 リフレックスリフレクター  d) サイドリフレクター  1)有無、色</v>
      </c>
      <c r="G189" s="91">
        <v>1500</v>
      </c>
      <c r="H189" s="91">
        <v>1650.0000000000002</v>
      </c>
      <c r="I189" s="110"/>
      <c r="J189" s="88"/>
    </row>
    <row r="190" spans="1:10" ht="24" x14ac:dyDescent="0.2">
      <c r="A190" s="87">
        <v>190</v>
      </c>
      <c r="B190" s="134" t="s">
        <v>334</v>
      </c>
      <c r="C190" s="134" t="s">
        <v>335</v>
      </c>
      <c r="D190" s="90" t="s">
        <v>600</v>
      </c>
      <c r="E190" s="110" t="str">
        <f t="shared" si="4"/>
        <v>5.11.2 リフレックスリフレクター  d) サイドリフレクター  2)位置、3)個数</v>
      </c>
      <c r="F190" s="110" t="str">
        <f t="shared" si="5"/>
        <v>JIS D 9301 5.11.2 リフレックスリフレクター  d) サイドリフレクター  2)位置、3)個数</v>
      </c>
      <c r="G190" s="91">
        <v>1500</v>
      </c>
      <c r="H190" s="91">
        <v>1650.0000000000002</v>
      </c>
      <c r="I190" s="110"/>
      <c r="J190" s="88"/>
    </row>
    <row r="191" spans="1:10" ht="24" x14ac:dyDescent="0.2">
      <c r="A191" s="87">
        <v>191</v>
      </c>
      <c r="B191" s="135" t="s">
        <v>334</v>
      </c>
      <c r="C191" s="135" t="s">
        <v>335</v>
      </c>
      <c r="D191" s="90" t="s">
        <v>601</v>
      </c>
      <c r="E191" s="110" t="str">
        <f t="shared" si="4"/>
        <v>5.11.2 リフレックスリフレクター  4)再帰性反射環装備時の注意事項</v>
      </c>
      <c r="F191" s="110" t="str">
        <f t="shared" si="5"/>
        <v>JIS D 9301 5.11.2 リフレックスリフレクター  4)再帰性反射環装備時の注意事項</v>
      </c>
      <c r="G191" s="91">
        <v>1500</v>
      </c>
      <c r="H191" s="91">
        <v>1650.0000000000002</v>
      </c>
      <c r="I191" s="110"/>
      <c r="J191" s="88"/>
    </row>
    <row r="192" spans="1:10" x14ac:dyDescent="0.2">
      <c r="A192" s="87">
        <v>192</v>
      </c>
      <c r="B192" s="92" t="s">
        <v>254</v>
      </c>
      <c r="C192" s="141" t="s">
        <v>254</v>
      </c>
      <c r="D192" s="90" t="s">
        <v>602</v>
      </c>
      <c r="E192" s="110" t="str">
        <f t="shared" si="4"/>
        <v>5.12 警音装置  ベル、ブザーの装備と取り付け位置</v>
      </c>
      <c r="F192" s="110" t="str">
        <f t="shared" si="5"/>
        <v>JIS D 9301 5.12 警音装置  ベル、ブザーの装備と取り付け位置</v>
      </c>
      <c r="G192" s="91">
        <v>1500</v>
      </c>
      <c r="H192" s="91">
        <v>1650.0000000000002</v>
      </c>
      <c r="I192" s="110"/>
      <c r="J192" s="88"/>
    </row>
    <row r="193" spans="1:10" x14ac:dyDescent="0.2">
      <c r="A193" s="87">
        <v>193</v>
      </c>
      <c r="B193" s="135" t="s">
        <v>254</v>
      </c>
      <c r="C193" s="137" t="s">
        <v>254</v>
      </c>
      <c r="D193" s="90" t="s">
        <v>603</v>
      </c>
      <c r="E193" s="110" t="str">
        <f t="shared" si="4"/>
        <v>5.12 警音装置  ベルの性能（JIS D 9451）</v>
      </c>
      <c r="F193" s="110" t="str">
        <f t="shared" si="5"/>
        <v>JIS D 9301 5.12 警音装置  ベルの性能（JIS D 9451）</v>
      </c>
      <c r="G193" s="91" t="s">
        <v>181</v>
      </c>
      <c r="H193" s="91" t="s">
        <v>182</v>
      </c>
      <c r="I193" s="110"/>
      <c r="J193" s="88"/>
    </row>
    <row r="194" spans="1:10" x14ac:dyDescent="0.2">
      <c r="A194" s="87">
        <v>194</v>
      </c>
      <c r="B194" s="92" t="s">
        <v>255</v>
      </c>
      <c r="C194" s="141" t="s">
        <v>255</v>
      </c>
      <c r="D194" s="90" t="s">
        <v>604</v>
      </c>
      <c r="E194" s="110" t="str">
        <f t="shared" ref="E194:E259" si="6">C194&amp;"  "&amp;D194</f>
        <v>5.13 附属装置  a)シリンダ錠</v>
      </c>
      <c r="F194" s="110" t="str">
        <f t="shared" ref="F194:F203" si="7">"JIS D 9301 "&amp;E194&amp;I194</f>
        <v>JIS D 9301 5.13 附属装置  a)シリンダ錠</v>
      </c>
      <c r="G194" s="91">
        <v>1500</v>
      </c>
      <c r="H194" s="91">
        <v>1650.0000000000002</v>
      </c>
      <c r="I194" s="110"/>
      <c r="J194" s="88"/>
    </row>
    <row r="195" spans="1:10" x14ac:dyDescent="0.2">
      <c r="A195" s="87">
        <v>195</v>
      </c>
      <c r="B195" s="135" t="s">
        <v>255</v>
      </c>
      <c r="C195" s="137" t="s">
        <v>255</v>
      </c>
      <c r="D195" s="90" t="s">
        <v>605</v>
      </c>
      <c r="E195" s="110" t="str">
        <f t="shared" si="6"/>
        <v>5.13 附属装置  b)箱型錠</v>
      </c>
      <c r="F195" s="110" t="str">
        <f t="shared" si="7"/>
        <v>JIS D 9301 5.13 附属装置  b)箱型錠</v>
      </c>
      <c r="G195" s="91">
        <v>1500</v>
      </c>
      <c r="H195" s="91">
        <v>1650.0000000000002</v>
      </c>
      <c r="I195" s="110"/>
      <c r="J195" s="88"/>
    </row>
    <row r="196" spans="1:10" x14ac:dyDescent="0.2">
      <c r="A196" s="87">
        <v>196</v>
      </c>
      <c r="B196" s="88" t="s">
        <v>256</v>
      </c>
      <c r="C196" s="136" t="s">
        <v>256</v>
      </c>
      <c r="D196" s="90"/>
      <c r="E196" s="110" t="str">
        <f t="shared" si="6"/>
        <v xml:space="preserve">5.14 完成車の路上試験  </v>
      </c>
      <c r="F196" s="110" t="str">
        <f t="shared" si="7"/>
        <v>JIS D 9301 5.14 完成車の路上試験  JIS D 9313-1:2026 4.7</v>
      </c>
      <c r="G196" s="91">
        <v>10000</v>
      </c>
      <c r="H196" s="91">
        <v>11000</v>
      </c>
      <c r="I196" s="110" t="s">
        <v>437</v>
      </c>
      <c r="J196" s="88"/>
    </row>
    <row r="197" spans="1:10" x14ac:dyDescent="0.2">
      <c r="A197" s="87">
        <v>197</v>
      </c>
      <c r="B197" s="88" t="s">
        <v>257</v>
      </c>
      <c r="C197" s="136" t="s">
        <v>257</v>
      </c>
      <c r="D197" s="90" t="s">
        <v>675</v>
      </c>
      <c r="E197" s="110" t="str">
        <f t="shared" si="6"/>
        <v>6 外観  a) めっき、塗装面　b) 仕上げ面　c) マーク類</v>
      </c>
      <c r="F197" s="110" t="str">
        <f t="shared" si="7"/>
        <v>JIS D 9301 6 外観  a) めっき、塗装面　b) 仕上げ面　c) マーク類</v>
      </c>
      <c r="G197" s="91">
        <v>3000</v>
      </c>
      <c r="H197" s="91">
        <v>3300.0000000000005</v>
      </c>
      <c r="I197" s="110"/>
      <c r="J197" s="88" t="s">
        <v>709</v>
      </c>
    </row>
    <row r="198" spans="1:10" x14ac:dyDescent="0.2">
      <c r="A198" s="87">
        <v>198</v>
      </c>
      <c r="B198" s="92" t="s">
        <v>258</v>
      </c>
      <c r="C198" s="141" t="s">
        <v>258</v>
      </c>
      <c r="D198" s="90" t="s">
        <v>259</v>
      </c>
      <c r="E198" s="110" t="str">
        <f t="shared" si="6"/>
        <v>8.1 製品の表示  a) 製造業者名又はその略号</v>
      </c>
      <c r="F198" s="110" t="str">
        <f t="shared" si="7"/>
        <v>JIS D 9301 8.1 製品の表示  a) 製造業者名又はその略号</v>
      </c>
      <c r="G198" s="91">
        <v>1500</v>
      </c>
      <c r="H198" s="91">
        <v>1650.0000000000002</v>
      </c>
      <c r="I198" s="110"/>
      <c r="J198" s="88"/>
    </row>
    <row r="199" spans="1:10" x14ac:dyDescent="0.2">
      <c r="A199" s="87">
        <v>199</v>
      </c>
      <c r="B199" s="135" t="s">
        <v>258</v>
      </c>
      <c r="C199" s="137" t="s">
        <v>258</v>
      </c>
      <c r="D199" s="90" t="s">
        <v>260</v>
      </c>
      <c r="E199" s="110" t="str">
        <f t="shared" si="6"/>
        <v>8.1 製品の表示  b) 車体番号</v>
      </c>
      <c r="F199" s="110" t="str">
        <f t="shared" si="7"/>
        <v>JIS D 9301 8.1 製品の表示  b) 車体番号</v>
      </c>
      <c r="G199" s="91">
        <v>1500</v>
      </c>
      <c r="H199" s="91">
        <v>1650.0000000000002</v>
      </c>
      <c r="I199" s="110"/>
      <c r="J199" s="88"/>
    </row>
    <row r="200" spans="1:10" x14ac:dyDescent="0.2">
      <c r="A200" s="87">
        <v>200</v>
      </c>
      <c r="B200" s="88" t="s">
        <v>261</v>
      </c>
      <c r="C200" s="142" t="s">
        <v>261</v>
      </c>
      <c r="D200" s="90"/>
      <c r="E200" s="110" t="str">
        <f t="shared" si="6"/>
        <v xml:space="preserve">8.2 リヤキャリヤに関する表示  </v>
      </c>
      <c r="F200" s="110" t="str">
        <f t="shared" si="7"/>
        <v xml:space="preserve">JIS D 9301 8.2 リヤキャリヤに関する表示  </v>
      </c>
      <c r="G200" s="91">
        <v>1500</v>
      </c>
      <c r="H200" s="91">
        <v>1650.0000000000002</v>
      </c>
      <c r="I200" s="110"/>
      <c r="J200" s="88"/>
    </row>
    <row r="201" spans="1:10" x14ac:dyDescent="0.2">
      <c r="A201" s="87">
        <v>201</v>
      </c>
      <c r="B201" s="88" t="s">
        <v>262</v>
      </c>
      <c r="C201" s="136" t="s">
        <v>262</v>
      </c>
      <c r="D201" s="90"/>
      <c r="E201" s="110" t="str">
        <f t="shared" si="6"/>
        <v xml:space="preserve">8.3 表示の耐久性  </v>
      </c>
      <c r="F201" s="110" t="str">
        <f t="shared" si="7"/>
        <v xml:space="preserve">JIS D 9301 8.3 表示の耐久性  </v>
      </c>
      <c r="G201" s="91" t="s">
        <v>181</v>
      </c>
      <c r="H201" s="91" t="s">
        <v>182</v>
      </c>
      <c r="I201" s="110"/>
      <c r="J201" s="88"/>
    </row>
    <row r="202" spans="1:10" x14ac:dyDescent="0.2">
      <c r="A202" s="87">
        <v>202</v>
      </c>
      <c r="B202" s="88" t="s">
        <v>263</v>
      </c>
      <c r="C202" s="136" t="s">
        <v>263</v>
      </c>
      <c r="D202" s="90" t="s">
        <v>606</v>
      </c>
      <c r="E202" s="110" t="str">
        <f t="shared" si="6"/>
        <v>9 取扱説明書  a) ～ y)</v>
      </c>
      <c r="F202" s="110" t="str">
        <f t="shared" si="7"/>
        <v>JIS D 9301 9 取扱説明書  a) ～ y)</v>
      </c>
      <c r="G202" s="91">
        <v>10000</v>
      </c>
      <c r="H202" s="91">
        <v>11000</v>
      </c>
      <c r="I202" s="110"/>
      <c r="J202" s="88"/>
    </row>
    <row r="203" spans="1:10" x14ac:dyDescent="0.2">
      <c r="A203" s="87">
        <v>203</v>
      </c>
      <c r="B203" s="88" t="s">
        <v>264</v>
      </c>
      <c r="C203" s="136" t="s">
        <v>264</v>
      </c>
      <c r="D203" s="90" t="s">
        <v>607</v>
      </c>
      <c r="E203" s="110" t="str">
        <f t="shared" si="6"/>
        <v>10 商品選択上の情報  添付カード</v>
      </c>
      <c r="F203" s="110" t="str">
        <f t="shared" si="7"/>
        <v>JIS D 9301 10 商品選択上の情報  添付カード</v>
      </c>
      <c r="G203" s="91">
        <v>1500</v>
      </c>
      <c r="H203" s="91">
        <v>1650.0000000000002</v>
      </c>
      <c r="I203" s="110"/>
      <c r="J203" s="88"/>
    </row>
    <row r="204" spans="1:10" s="121" customFormat="1" hidden="1" x14ac:dyDescent="0.2">
      <c r="A204" s="114">
        <v>204</v>
      </c>
      <c r="B204" s="115"/>
      <c r="C204" s="116"/>
      <c r="D204" s="117"/>
      <c r="E204" s="118" t="s">
        <v>448</v>
      </c>
      <c r="F204" s="118"/>
      <c r="G204" s="119"/>
      <c r="H204" s="119"/>
      <c r="I204" s="118"/>
      <c r="J204" s="120"/>
    </row>
    <row r="205" spans="1:10" x14ac:dyDescent="0.2">
      <c r="A205" s="87">
        <v>300</v>
      </c>
      <c r="B205" s="92" t="s">
        <v>265</v>
      </c>
      <c r="C205" s="92" t="s">
        <v>266</v>
      </c>
      <c r="D205" s="90" t="s">
        <v>608</v>
      </c>
      <c r="E205" s="110" t="str">
        <f t="shared" si="6"/>
        <v xml:space="preserve">制動性能（制動距離）  （a）乾燥時（前のみ、後のみ） </v>
      </c>
      <c r="F205" s="110" t="str">
        <f>E205&amp;I205</f>
        <v xml:space="preserve">制動性能（制動距離）  （a）乾燥時（前のみ、後のみ） </v>
      </c>
      <c r="G205" s="91">
        <v>24500</v>
      </c>
      <c r="H205" s="91">
        <v>26950.000000000004</v>
      </c>
      <c r="I205" s="110"/>
      <c r="J205" s="88" t="s">
        <v>710</v>
      </c>
    </row>
    <row r="206" spans="1:10" x14ac:dyDescent="0.2">
      <c r="A206" s="87">
        <v>301</v>
      </c>
      <c r="B206" s="134" t="s">
        <v>265</v>
      </c>
      <c r="C206" s="135" t="s">
        <v>266</v>
      </c>
      <c r="D206" s="90" t="s">
        <v>609</v>
      </c>
      <c r="E206" s="110" t="str">
        <f t="shared" si="6"/>
        <v xml:space="preserve">制動性能（制動距離）  （b）水ぬれ時（前のみ、後のみ） </v>
      </c>
      <c r="F206" s="110" t="str">
        <f t="shared" ref="F206:F270" si="8">E206&amp;I206</f>
        <v xml:space="preserve">制動性能（制動距離）  （b）水ぬれ時（前のみ、後のみ） </v>
      </c>
      <c r="G206" s="91">
        <v>28000</v>
      </c>
      <c r="H206" s="91">
        <v>30800.000000000004</v>
      </c>
      <c r="I206" s="110"/>
      <c r="J206" s="88" t="s">
        <v>710</v>
      </c>
    </row>
    <row r="207" spans="1:10" x14ac:dyDescent="0.2">
      <c r="A207" s="87">
        <v>302</v>
      </c>
      <c r="B207" s="134" t="s">
        <v>265</v>
      </c>
      <c r="C207" s="92" t="s">
        <v>267</v>
      </c>
      <c r="D207" s="90" t="s">
        <v>610</v>
      </c>
      <c r="E207" s="110" t="str">
        <f t="shared" si="6"/>
        <v>耐久性  ダブルドラム試験</v>
      </c>
      <c r="F207" s="110" t="str">
        <f t="shared" si="8"/>
        <v>耐久性  ダブルドラム試験JIS D 9313-1:2026 附属書A</v>
      </c>
      <c r="G207" s="91">
        <v>45500</v>
      </c>
      <c r="H207" s="91">
        <v>50050.000000000007</v>
      </c>
      <c r="I207" s="110" t="s">
        <v>438</v>
      </c>
      <c r="J207" s="88" t="s">
        <v>711</v>
      </c>
    </row>
    <row r="208" spans="1:10" x14ac:dyDescent="0.2">
      <c r="A208" s="87">
        <v>303</v>
      </c>
      <c r="B208" s="134" t="s">
        <v>265</v>
      </c>
      <c r="C208" s="134" t="s">
        <v>267</v>
      </c>
      <c r="D208" s="90" t="s">
        <v>611</v>
      </c>
      <c r="E208" s="110" t="str">
        <f t="shared" si="6"/>
        <v>耐久性  ダブルドラム試験（クランク駆動付加）</v>
      </c>
      <c r="F208" s="110" t="str">
        <f t="shared" si="8"/>
        <v>耐久性  ダブルドラム試験（クランク駆動付加）</v>
      </c>
      <c r="G208" s="91">
        <v>50000</v>
      </c>
      <c r="H208" s="91">
        <v>55000.000000000007</v>
      </c>
      <c r="I208" s="110"/>
      <c r="J208" s="88" t="s">
        <v>711</v>
      </c>
    </row>
    <row r="209" spans="1:10" x14ac:dyDescent="0.2">
      <c r="A209" s="87">
        <v>304</v>
      </c>
      <c r="B209" s="134" t="s">
        <v>265</v>
      </c>
      <c r="C209" s="135" t="s">
        <v>267</v>
      </c>
      <c r="D209" s="90" t="s">
        <v>612</v>
      </c>
      <c r="E209" s="110" t="str">
        <f t="shared" si="6"/>
        <v>耐久性  ダブルドラム試験（ブレーキ操作付加）</v>
      </c>
      <c r="F209" s="110" t="str">
        <f t="shared" si="8"/>
        <v>耐久性  ダブルドラム試験（ブレーキ操作付加）</v>
      </c>
      <c r="G209" s="91" t="s">
        <v>181</v>
      </c>
      <c r="H209" s="91" t="s">
        <v>182</v>
      </c>
      <c r="I209" s="110"/>
      <c r="J209" s="88"/>
    </row>
    <row r="210" spans="1:10" x14ac:dyDescent="0.2">
      <c r="A210" s="87">
        <v>305</v>
      </c>
      <c r="B210" s="134" t="s">
        <v>265</v>
      </c>
      <c r="C210" s="92" t="s">
        <v>268</v>
      </c>
      <c r="D210" s="90" t="s">
        <v>613</v>
      </c>
      <c r="E210" s="110" t="str">
        <f t="shared" si="6"/>
        <v>電動アシスト自転車（JIS D 9115）  駆動補助力の比率</v>
      </c>
      <c r="F210" s="110" t="str">
        <f t="shared" si="8"/>
        <v>電動アシスト自転車（JIS D 9115）  駆動補助力の比率JIS D 9115:2026 附属書B</v>
      </c>
      <c r="G210" s="91">
        <v>59500</v>
      </c>
      <c r="H210" s="91">
        <v>65450.000000000007</v>
      </c>
      <c r="I210" s="110" t="s">
        <v>439</v>
      </c>
      <c r="J210" s="88" t="s">
        <v>712</v>
      </c>
    </row>
    <row r="211" spans="1:10" x14ac:dyDescent="0.2">
      <c r="A211" s="87">
        <v>306</v>
      </c>
      <c r="B211" s="134" t="s">
        <v>265</v>
      </c>
      <c r="C211" s="134" t="s">
        <v>268</v>
      </c>
      <c r="D211" s="90" t="s">
        <v>614</v>
      </c>
      <c r="E211" s="110" t="str">
        <f t="shared" si="6"/>
        <v>電動アシスト自転車（JIS D 9115）  駆動補助力の比率 追加1計測</v>
      </c>
      <c r="F211" s="110" t="str">
        <f t="shared" si="8"/>
        <v>電動アシスト自転車（JIS D 9115）  駆動補助力の比率 追加1計測JIS D 9115:2026 附属書B</v>
      </c>
      <c r="G211" s="91">
        <v>27500</v>
      </c>
      <c r="H211" s="91">
        <v>30250.000000000004</v>
      </c>
      <c r="I211" s="110" t="s">
        <v>439</v>
      </c>
      <c r="J211" s="88" t="s">
        <v>713</v>
      </c>
    </row>
    <row r="212" spans="1:10" x14ac:dyDescent="0.2">
      <c r="A212" s="87">
        <v>307</v>
      </c>
      <c r="B212" s="134" t="s">
        <v>265</v>
      </c>
      <c r="C212" s="134" t="s">
        <v>268</v>
      </c>
      <c r="D212" s="90" t="s">
        <v>615</v>
      </c>
      <c r="E212" s="110" t="str">
        <f t="shared" si="6"/>
        <v>電動アシスト自転車（JIS D 9115）  一充電当たりの走行距離の測定</v>
      </c>
      <c r="F212" s="110" t="str">
        <f t="shared" si="8"/>
        <v>電動アシスト自転車（JIS D 9115）  一充電当たりの走行距離の測定JIS D 9115:2026 附属書D</v>
      </c>
      <c r="G212" s="91">
        <v>59500</v>
      </c>
      <c r="H212" s="91">
        <v>65450.000000000007</v>
      </c>
      <c r="I212" s="110" t="s">
        <v>440</v>
      </c>
      <c r="J212" s="88" t="s">
        <v>712</v>
      </c>
    </row>
    <row r="213" spans="1:10" x14ac:dyDescent="0.2">
      <c r="A213" s="87">
        <v>308</v>
      </c>
      <c r="B213" s="134" t="s">
        <v>265</v>
      </c>
      <c r="C213" s="134" t="s">
        <v>268</v>
      </c>
      <c r="D213" s="90" t="s">
        <v>616</v>
      </c>
      <c r="E213" s="110" t="str">
        <f t="shared" si="6"/>
        <v>電動アシスト自転車（JIS D 9115）  一充電当たりの走行距離の測定 追加1計測</v>
      </c>
      <c r="F213" s="110" t="str">
        <f t="shared" si="8"/>
        <v>電動アシスト自転車（JIS D 9115）  一充電当たりの走行距離の測定 追加1計測JIS D 9115:2026 附属書D</v>
      </c>
      <c r="G213" s="91">
        <v>27500</v>
      </c>
      <c r="H213" s="91">
        <v>30250.000000000004</v>
      </c>
      <c r="I213" s="110" t="s">
        <v>440</v>
      </c>
      <c r="J213" s="88" t="s">
        <v>713</v>
      </c>
    </row>
    <row r="214" spans="1:10" x14ac:dyDescent="0.2">
      <c r="A214" s="87">
        <v>309</v>
      </c>
      <c r="B214" s="143" t="s">
        <v>265</v>
      </c>
      <c r="C214" s="135" t="s">
        <v>268</v>
      </c>
      <c r="D214" s="104" t="s">
        <v>617</v>
      </c>
      <c r="E214" s="110" t="str">
        <f t="shared" si="6"/>
        <v>電動アシスト自転車（JIS D 9115）  駆動補助装置の強度試験</v>
      </c>
      <c r="F214" s="110" t="str">
        <f t="shared" si="8"/>
        <v>電動アシスト自転車（JIS D 9115）  駆動補助装置の強度試験JIS D 9115:2026 8.2</v>
      </c>
      <c r="G214" s="105">
        <v>41000</v>
      </c>
      <c r="H214" s="105">
        <v>45100.000000000007</v>
      </c>
      <c r="I214" s="110" t="s">
        <v>441</v>
      </c>
      <c r="J214" s="106" t="s">
        <v>714</v>
      </c>
    </row>
    <row r="215" spans="1:10" x14ac:dyDescent="0.2">
      <c r="A215" s="87">
        <v>310</v>
      </c>
      <c r="B215" s="134" t="s">
        <v>265</v>
      </c>
      <c r="C215" s="92" t="s">
        <v>269</v>
      </c>
      <c r="D215" s="90" t="s">
        <v>618</v>
      </c>
      <c r="E215" s="110" t="str">
        <f t="shared" si="6"/>
        <v>一般用自転車  フレームの耐振性試験</v>
      </c>
      <c r="F215" s="110" t="str">
        <f t="shared" si="8"/>
        <v>一般用自転車  フレームの耐振性試験</v>
      </c>
      <c r="G215" s="91">
        <v>21000</v>
      </c>
      <c r="H215" s="91">
        <v>23100.000000000004</v>
      </c>
      <c r="I215" s="110"/>
      <c r="J215" s="88"/>
    </row>
    <row r="216" spans="1:10" x14ac:dyDescent="0.2">
      <c r="A216" s="87">
        <v>311</v>
      </c>
      <c r="B216" s="134" t="s">
        <v>265</v>
      </c>
      <c r="C216" s="134" t="s">
        <v>269</v>
      </c>
      <c r="D216" s="90" t="s">
        <v>619</v>
      </c>
      <c r="E216" s="110" t="str">
        <f t="shared" si="6"/>
        <v>一般用自転車  フレームの耐振性試験（類形車）</v>
      </c>
      <c r="F216" s="110" t="str">
        <f t="shared" si="8"/>
        <v>一般用自転車  フレームの耐振性試験（類形車）</v>
      </c>
      <c r="G216" s="91">
        <v>30000</v>
      </c>
      <c r="H216" s="91">
        <v>33000</v>
      </c>
      <c r="I216" s="110"/>
      <c r="J216" s="88"/>
    </row>
    <row r="217" spans="1:10" x14ac:dyDescent="0.2">
      <c r="A217" s="87">
        <v>312</v>
      </c>
      <c r="B217" s="134" t="s">
        <v>265</v>
      </c>
      <c r="C217" s="134" t="s">
        <v>269</v>
      </c>
      <c r="D217" s="90" t="s">
        <v>620</v>
      </c>
      <c r="E217" s="110" t="str">
        <f t="shared" si="6"/>
        <v>一般用自転車  ブレーキワイヤの繰り返し強度試験</v>
      </c>
      <c r="F217" s="110" t="str">
        <f t="shared" si="8"/>
        <v>一般用自転車  ブレーキワイヤの繰り返し強度試験</v>
      </c>
      <c r="G217" s="91">
        <v>32000</v>
      </c>
      <c r="H217" s="91">
        <v>35200</v>
      </c>
      <c r="I217" s="110"/>
      <c r="J217" s="88"/>
    </row>
    <row r="218" spans="1:10" x14ac:dyDescent="0.2">
      <c r="A218" s="87">
        <v>313</v>
      </c>
      <c r="B218" s="134" t="s">
        <v>265</v>
      </c>
      <c r="C218" s="135" t="s">
        <v>269</v>
      </c>
      <c r="D218" s="90" t="s">
        <v>621</v>
      </c>
      <c r="E218" s="110" t="str">
        <f t="shared" si="6"/>
        <v>一般用自転車  ブレーキワイヤの引張強度試験</v>
      </c>
      <c r="F218" s="110" t="str">
        <f t="shared" si="8"/>
        <v>一般用自転車  ブレーキワイヤの引張強度試験</v>
      </c>
      <c r="G218" s="91">
        <v>7500</v>
      </c>
      <c r="H218" s="91">
        <v>8250</v>
      </c>
      <c r="I218" s="110"/>
      <c r="J218" s="88"/>
    </row>
    <row r="219" spans="1:10" x14ac:dyDescent="0.2">
      <c r="A219" s="87">
        <v>314</v>
      </c>
      <c r="B219" s="134" t="s">
        <v>265</v>
      </c>
      <c r="C219" s="92" t="s">
        <v>270</v>
      </c>
      <c r="D219" s="90" t="s">
        <v>622</v>
      </c>
      <c r="E219" s="110" t="str">
        <f t="shared" si="6"/>
        <v>幼児2人同乗用自転車  走行時の振動</v>
      </c>
      <c r="F219" s="110" t="str">
        <f t="shared" si="8"/>
        <v>幼児2人同乗用自転車  走行時の振動</v>
      </c>
      <c r="G219" s="91">
        <v>19000</v>
      </c>
      <c r="H219" s="91">
        <v>20900</v>
      </c>
      <c r="I219" s="110"/>
      <c r="J219" s="88"/>
    </row>
    <row r="220" spans="1:10" x14ac:dyDescent="0.2">
      <c r="A220" s="87">
        <v>315</v>
      </c>
      <c r="B220" s="134" t="s">
        <v>265</v>
      </c>
      <c r="C220" s="134" t="s">
        <v>270</v>
      </c>
      <c r="D220" s="90" t="s">
        <v>623</v>
      </c>
      <c r="E220" s="110" t="str">
        <f t="shared" si="6"/>
        <v>幼児2人同乗用自転車  駐輪時の安定性</v>
      </c>
      <c r="F220" s="110" t="str">
        <f t="shared" si="8"/>
        <v>幼児2人同乗用自転車  駐輪時の安定性</v>
      </c>
      <c r="G220" s="91">
        <v>28500</v>
      </c>
      <c r="H220" s="91">
        <v>31350.000000000004</v>
      </c>
      <c r="I220" s="110"/>
      <c r="J220" s="88"/>
    </row>
    <row r="221" spans="1:10" x14ac:dyDescent="0.2">
      <c r="A221" s="87">
        <v>316</v>
      </c>
      <c r="B221" s="134" t="s">
        <v>265</v>
      </c>
      <c r="C221" s="134" t="s">
        <v>270</v>
      </c>
      <c r="D221" s="90" t="s">
        <v>624</v>
      </c>
      <c r="E221" s="110" t="str">
        <f t="shared" si="6"/>
        <v>幼児2人同乗用自転車  三輪四輪の制動性能（BAAでの確認要求事項）</v>
      </c>
      <c r="F221" s="110" t="str">
        <f t="shared" si="8"/>
        <v>幼児2人同乗用自転車  三輪四輪の制動性能（BAAでの確認要求事項）</v>
      </c>
      <c r="G221" s="91">
        <v>3000</v>
      </c>
      <c r="H221" s="91">
        <v>3300.0000000000005</v>
      </c>
      <c r="I221" s="110"/>
      <c r="J221" s="88" t="s">
        <v>715</v>
      </c>
    </row>
    <row r="222" spans="1:10" x14ac:dyDescent="0.2">
      <c r="A222" s="87">
        <v>317</v>
      </c>
      <c r="B222" s="134" t="s">
        <v>265</v>
      </c>
      <c r="C222" s="134" t="s">
        <v>270</v>
      </c>
      <c r="D222" s="90" t="s">
        <v>625</v>
      </c>
      <c r="E222" s="110" t="str">
        <f t="shared" si="6"/>
        <v>幼児2人同乗用自転車  ハンドルの剛性</v>
      </c>
      <c r="F222" s="110" t="str">
        <f t="shared" si="8"/>
        <v>幼児2人同乗用自転車  ハンドルの剛性</v>
      </c>
      <c r="G222" s="91">
        <v>9500</v>
      </c>
      <c r="H222" s="91">
        <v>10450</v>
      </c>
      <c r="I222" s="110"/>
      <c r="J222" s="88"/>
    </row>
    <row r="223" spans="1:10" x14ac:dyDescent="0.2">
      <c r="A223" s="87">
        <v>318</v>
      </c>
      <c r="B223" s="134" t="s">
        <v>265</v>
      </c>
      <c r="C223" s="135" t="s">
        <v>270</v>
      </c>
      <c r="D223" s="90" t="s">
        <v>626</v>
      </c>
      <c r="E223" s="110" t="str">
        <f t="shared" si="6"/>
        <v>幼児2人同乗用自転車  耐振性試験</v>
      </c>
      <c r="F223" s="110" t="str">
        <f t="shared" si="8"/>
        <v>幼児2人同乗用自転車  耐振性試験</v>
      </c>
      <c r="G223" s="91">
        <v>36500</v>
      </c>
      <c r="H223" s="91">
        <v>40150</v>
      </c>
      <c r="I223" s="110"/>
      <c r="J223" s="88"/>
    </row>
    <row r="224" spans="1:10" x14ac:dyDescent="0.2">
      <c r="A224" s="87">
        <v>319</v>
      </c>
      <c r="B224" s="134" t="s">
        <v>265</v>
      </c>
      <c r="C224" s="92" t="s">
        <v>271</v>
      </c>
      <c r="D224" s="90" t="s">
        <v>627</v>
      </c>
      <c r="E224" s="110" t="str">
        <f t="shared" si="6"/>
        <v>幼児用自転車  手動ブレーキの制動力試験</v>
      </c>
      <c r="F224" s="110" t="str">
        <f t="shared" si="8"/>
        <v>幼児用自転車  手動ブレーキの制動力試験JIS D 9302:2026 6.1.5</v>
      </c>
      <c r="G224" s="91">
        <v>33500</v>
      </c>
      <c r="H224" s="91">
        <v>36850</v>
      </c>
      <c r="I224" s="110" t="s">
        <v>442</v>
      </c>
      <c r="J224" s="88" t="s">
        <v>685</v>
      </c>
    </row>
    <row r="225" spans="1:10" x14ac:dyDescent="0.2">
      <c r="A225" s="87">
        <v>320</v>
      </c>
      <c r="B225" s="134" t="s">
        <v>265</v>
      </c>
      <c r="C225" s="134" t="s">
        <v>271</v>
      </c>
      <c r="D225" s="90" t="s">
        <v>628</v>
      </c>
      <c r="E225" s="110" t="str">
        <f t="shared" si="6"/>
        <v>幼児用自転車  コースタハブの制動力試験</v>
      </c>
      <c r="F225" s="110" t="str">
        <f t="shared" si="8"/>
        <v>幼児用自転車  コースタハブの制動力試験JIS D 9302:2026 6.1.5</v>
      </c>
      <c r="G225" s="91">
        <v>24500</v>
      </c>
      <c r="H225" s="91">
        <v>26950.000000000004</v>
      </c>
      <c r="I225" s="110" t="s">
        <v>442</v>
      </c>
      <c r="J225" s="88"/>
    </row>
    <row r="226" spans="1:10" x14ac:dyDescent="0.2">
      <c r="A226" s="87">
        <v>321</v>
      </c>
      <c r="B226" s="134" t="s">
        <v>265</v>
      </c>
      <c r="C226" s="134" t="s">
        <v>271</v>
      </c>
      <c r="D226" s="90" t="s">
        <v>629</v>
      </c>
      <c r="E226" s="110" t="str">
        <f t="shared" si="6"/>
        <v>幼児用自転車  補助車輪の寸法</v>
      </c>
      <c r="F226" s="110" t="str">
        <f t="shared" si="8"/>
        <v>幼児用自転車  補助車輪の寸法</v>
      </c>
      <c r="G226" s="91">
        <v>3500</v>
      </c>
      <c r="H226" s="91">
        <v>3850.0000000000005</v>
      </c>
      <c r="I226" s="110"/>
      <c r="J226" s="88"/>
    </row>
    <row r="227" spans="1:10" x14ac:dyDescent="0.2">
      <c r="A227" s="87">
        <v>322</v>
      </c>
      <c r="B227" s="134" t="s">
        <v>265</v>
      </c>
      <c r="C227" s="134" t="s">
        <v>271</v>
      </c>
      <c r="D227" s="90" t="s">
        <v>630</v>
      </c>
      <c r="E227" s="110" t="str">
        <f t="shared" si="6"/>
        <v>幼児用自転車  補助車輪の強度　垂直力</v>
      </c>
      <c r="F227" s="110" t="str">
        <f t="shared" si="8"/>
        <v>幼児用自転車  補助車輪の強度　垂直力JIS D 9302:2026 6.4.5.1</v>
      </c>
      <c r="G227" s="91">
        <v>15000</v>
      </c>
      <c r="H227" s="91">
        <v>16500</v>
      </c>
      <c r="I227" s="110" t="s">
        <v>443</v>
      </c>
      <c r="J227" s="88" t="s">
        <v>716</v>
      </c>
    </row>
    <row r="228" spans="1:10" x14ac:dyDescent="0.2">
      <c r="A228" s="87">
        <v>323</v>
      </c>
      <c r="B228" s="134" t="s">
        <v>265</v>
      </c>
      <c r="C228" s="135" t="s">
        <v>271</v>
      </c>
      <c r="D228" s="90" t="s">
        <v>631</v>
      </c>
      <c r="E228" s="110" t="str">
        <f t="shared" si="6"/>
        <v>幼児用自転車  補助車輪の強度　後方力</v>
      </c>
      <c r="F228" s="110" t="str">
        <f t="shared" si="8"/>
        <v>幼児用自転車  補助車輪の強度　後方力JIS D 9302:2026 6.4.5.2</v>
      </c>
      <c r="G228" s="91">
        <v>15000</v>
      </c>
      <c r="H228" s="91">
        <v>16500</v>
      </c>
      <c r="I228" s="110" t="s">
        <v>444</v>
      </c>
      <c r="J228" s="88" t="s">
        <v>716</v>
      </c>
    </row>
    <row r="229" spans="1:10" x14ac:dyDescent="0.2">
      <c r="A229" s="87">
        <v>324</v>
      </c>
      <c r="B229" s="134" t="s">
        <v>265</v>
      </c>
      <c r="C229" s="92" t="s">
        <v>272</v>
      </c>
      <c r="D229" s="90" t="s">
        <v>632</v>
      </c>
      <c r="E229" s="110" t="str">
        <f t="shared" si="6"/>
        <v>BAA自転車安全基準  ブレーキレバーの固定強度</v>
      </c>
      <c r="F229" s="110" t="str">
        <f t="shared" si="8"/>
        <v>BAA自転車安全基準  ブレーキレバーの固定強度</v>
      </c>
      <c r="G229" s="91">
        <v>4500</v>
      </c>
      <c r="H229" s="91">
        <v>4950</v>
      </c>
      <c r="I229" s="110"/>
      <c r="J229" s="88" t="s">
        <v>717</v>
      </c>
    </row>
    <row r="230" spans="1:10" x14ac:dyDescent="0.2">
      <c r="A230" s="87">
        <v>325</v>
      </c>
      <c r="B230" s="134" t="s">
        <v>265</v>
      </c>
      <c r="C230" s="134" t="s">
        <v>272</v>
      </c>
      <c r="D230" s="94" t="s">
        <v>633</v>
      </c>
      <c r="E230" s="110" t="str">
        <f t="shared" si="6"/>
        <v>BAA自転車安全基準  ブレーキレバーの転倒強度</v>
      </c>
      <c r="F230" s="110" t="str">
        <f t="shared" si="8"/>
        <v>BAA自転車安全基準  ブレーキレバーの転倒強度</v>
      </c>
      <c r="G230" s="91">
        <v>5500</v>
      </c>
      <c r="H230" s="95">
        <v>6050.0000000000009</v>
      </c>
      <c r="I230" s="110"/>
      <c r="J230" s="88" t="s">
        <v>717</v>
      </c>
    </row>
    <row r="231" spans="1:10" x14ac:dyDescent="0.2">
      <c r="A231" s="87">
        <v>326</v>
      </c>
      <c r="B231" s="134" t="s">
        <v>265</v>
      </c>
      <c r="C231" s="134" t="s">
        <v>272</v>
      </c>
      <c r="D231" s="90" t="s">
        <v>634</v>
      </c>
      <c r="E231" s="110" t="str">
        <f t="shared" si="6"/>
        <v>BAA自転車安全基準  クランクの強度試験（追加35°）</v>
      </c>
      <c r="F231" s="110" t="str">
        <f t="shared" si="8"/>
        <v>BAA自転車安全基準  クランクの強度試験（追加35°）</v>
      </c>
      <c r="G231" s="91">
        <v>14000</v>
      </c>
      <c r="H231" s="91">
        <v>15400.000000000002</v>
      </c>
      <c r="I231" s="110"/>
      <c r="J231" s="88"/>
    </row>
    <row r="232" spans="1:10" x14ac:dyDescent="0.2">
      <c r="A232" s="87">
        <v>327</v>
      </c>
      <c r="B232" s="134" t="s">
        <v>265</v>
      </c>
      <c r="C232" s="134" t="s">
        <v>272</v>
      </c>
      <c r="D232" s="90" t="s">
        <v>635</v>
      </c>
      <c r="E232" s="110" t="str">
        <f t="shared" si="6"/>
        <v>BAA自転車安全基準  ペダル体の引き抜き強度</v>
      </c>
      <c r="F232" s="110" t="str">
        <f t="shared" si="8"/>
        <v>BAA自転車安全基準  ペダル体の引き抜き強度</v>
      </c>
      <c r="G232" s="91">
        <v>9500</v>
      </c>
      <c r="H232" s="91">
        <v>10450</v>
      </c>
      <c r="I232" s="110"/>
      <c r="J232" s="88" t="s">
        <v>717</v>
      </c>
    </row>
    <row r="233" spans="1:10" x14ac:dyDescent="0.2">
      <c r="A233" s="87">
        <v>328</v>
      </c>
      <c r="B233" s="134" t="s">
        <v>265</v>
      </c>
      <c r="C233" s="134" t="s">
        <v>272</v>
      </c>
      <c r="D233" s="90" t="s">
        <v>636</v>
      </c>
      <c r="E233" s="110" t="str">
        <f t="shared" si="6"/>
        <v>BAA自転車安全基準  前車輪異物挟み込み防護装置の大きさ</v>
      </c>
      <c r="F233" s="110" t="str">
        <f t="shared" si="8"/>
        <v>BAA自転車安全基準  前車輪異物挟み込み防護装置の大きさ</v>
      </c>
      <c r="G233" s="91">
        <v>2000</v>
      </c>
      <c r="H233" s="91">
        <v>2200</v>
      </c>
      <c r="I233" s="110"/>
      <c r="J233" s="88"/>
    </row>
    <row r="234" spans="1:10" x14ac:dyDescent="0.2">
      <c r="A234" s="87">
        <v>329</v>
      </c>
      <c r="B234" s="134" t="s">
        <v>265</v>
      </c>
      <c r="C234" s="134" t="s">
        <v>272</v>
      </c>
      <c r="D234" s="90" t="s">
        <v>637</v>
      </c>
      <c r="E234" s="110" t="str">
        <f t="shared" si="6"/>
        <v>BAA自転車安全基準  MTB類形車のフロントフォークへの表示確認</v>
      </c>
      <c r="F234" s="110" t="str">
        <f t="shared" si="8"/>
        <v>BAA自転車安全基準  MTB類形車のフロントフォークへの表示確認</v>
      </c>
      <c r="G234" s="91">
        <v>1500</v>
      </c>
      <c r="H234" s="91">
        <v>1650.0000000000002</v>
      </c>
      <c r="I234" s="110"/>
      <c r="J234" s="88"/>
    </row>
    <row r="235" spans="1:10" x14ac:dyDescent="0.2">
      <c r="A235" s="87">
        <v>330</v>
      </c>
      <c r="B235" s="134" t="s">
        <v>265</v>
      </c>
      <c r="C235" s="134" t="s">
        <v>272</v>
      </c>
      <c r="D235" s="90" t="s">
        <v>638</v>
      </c>
      <c r="E235" s="110" t="str">
        <f t="shared" si="6"/>
        <v>BAA自転車安全基準  クイックレバー、折りたたみ機構表示確認</v>
      </c>
      <c r="F235" s="110" t="str">
        <f t="shared" si="8"/>
        <v>BAA自転車安全基準  クイックレバー、折りたたみ機構表示確認</v>
      </c>
      <c r="G235" s="91">
        <v>1500</v>
      </c>
      <c r="H235" s="91">
        <v>1650.0000000000002</v>
      </c>
      <c r="I235" s="110"/>
      <c r="J235" s="88"/>
    </row>
    <row r="236" spans="1:10" x14ac:dyDescent="0.2">
      <c r="A236" s="87">
        <v>331</v>
      </c>
      <c r="B236" s="134" t="s">
        <v>265</v>
      </c>
      <c r="C236" s="135" t="s">
        <v>272</v>
      </c>
      <c r="D236" s="90" t="s">
        <v>639</v>
      </c>
      <c r="E236" s="110" t="str">
        <f t="shared" si="6"/>
        <v>BAA自転車安全基準  重要保安部品への表示確認</v>
      </c>
      <c r="F236" s="110" t="str">
        <f t="shared" si="8"/>
        <v>BAA自転車安全基準  重要保安部品への表示確認</v>
      </c>
      <c r="G236" s="91">
        <v>1500</v>
      </c>
      <c r="H236" s="91">
        <v>1650.0000000000002</v>
      </c>
      <c r="I236" s="110"/>
      <c r="J236" s="88" t="s">
        <v>718</v>
      </c>
    </row>
    <row r="237" spans="1:10" x14ac:dyDescent="0.2">
      <c r="A237" s="87">
        <v>332</v>
      </c>
      <c r="B237" s="134" t="s">
        <v>265</v>
      </c>
      <c r="C237" s="89" t="s">
        <v>273</v>
      </c>
      <c r="D237" s="90" t="s">
        <v>274</v>
      </c>
      <c r="E237" s="110" t="str">
        <f t="shared" si="6"/>
        <v>ハブ  ハブの回転摩耗試験</v>
      </c>
      <c r="F237" s="110" t="str">
        <f t="shared" si="8"/>
        <v>ハブ  ハブの回転摩耗試験</v>
      </c>
      <c r="G237" s="91" t="s">
        <v>181</v>
      </c>
      <c r="H237" s="91" t="s">
        <v>182</v>
      </c>
      <c r="I237" s="110"/>
      <c r="J237" s="88"/>
    </row>
    <row r="238" spans="1:10" x14ac:dyDescent="0.2">
      <c r="A238" s="87">
        <v>333</v>
      </c>
      <c r="B238" s="134" t="s">
        <v>265</v>
      </c>
      <c r="C238" s="92" t="s">
        <v>275</v>
      </c>
      <c r="D238" s="90" t="s">
        <v>640</v>
      </c>
      <c r="E238" s="110" t="str">
        <f t="shared" si="6"/>
        <v>車輪  衝突試験（車輪のみ）</v>
      </c>
      <c r="F238" s="110" t="str">
        <f t="shared" si="8"/>
        <v>車輪  衝突試験（車輪のみ）</v>
      </c>
      <c r="G238" s="91">
        <v>14500</v>
      </c>
      <c r="H238" s="91">
        <v>15950.000000000002</v>
      </c>
      <c r="I238" s="110"/>
      <c r="J238" s="88" t="s">
        <v>719</v>
      </c>
    </row>
    <row r="239" spans="1:10" x14ac:dyDescent="0.2">
      <c r="A239" s="87">
        <v>334</v>
      </c>
      <c r="B239" s="134" t="s">
        <v>265</v>
      </c>
      <c r="C239" s="134" t="s">
        <v>275</v>
      </c>
      <c r="D239" s="90" t="s">
        <v>641</v>
      </c>
      <c r="E239" s="110" t="str">
        <f t="shared" si="6"/>
        <v>車輪  衝突試験（車輪＋フレーム等）</v>
      </c>
      <c r="F239" s="110" t="str">
        <f t="shared" si="8"/>
        <v>車輪  衝突試験（車輪＋フレーム等）</v>
      </c>
      <c r="G239" s="91">
        <v>14500</v>
      </c>
      <c r="H239" s="91">
        <v>15950.000000000002</v>
      </c>
      <c r="I239" s="110"/>
      <c r="J239" s="88" t="s">
        <v>719</v>
      </c>
    </row>
    <row r="240" spans="1:10" x14ac:dyDescent="0.2">
      <c r="A240" s="87">
        <v>335</v>
      </c>
      <c r="B240" s="134" t="s">
        <v>265</v>
      </c>
      <c r="C240" s="134" t="s">
        <v>275</v>
      </c>
      <c r="D240" s="90" t="s">
        <v>642</v>
      </c>
      <c r="E240" s="110" t="str">
        <f t="shared" si="6"/>
        <v>車輪  動画撮影</v>
      </c>
      <c r="F240" s="110" t="str">
        <f t="shared" si="8"/>
        <v>車輪  動画撮影</v>
      </c>
      <c r="G240" s="91">
        <v>5500</v>
      </c>
      <c r="H240" s="91">
        <v>6050.0000000000009</v>
      </c>
      <c r="I240" s="110"/>
      <c r="J240" s="88" t="s">
        <v>720</v>
      </c>
    </row>
    <row r="241" spans="1:10" x14ac:dyDescent="0.2">
      <c r="A241" s="87">
        <v>336</v>
      </c>
      <c r="B241" s="134" t="s">
        <v>265</v>
      </c>
      <c r="C241" s="134" t="s">
        <v>275</v>
      </c>
      <c r="D241" s="90" t="s">
        <v>643</v>
      </c>
      <c r="E241" s="110" t="str">
        <f t="shared" si="6"/>
        <v>車輪  車輪台上走行試験（または車輪の疲労試験）</v>
      </c>
      <c r="F241" s="110" t="str">
        <f t="shared" si="8"/>
        <v>車輪  車輪台上走行試験（または車輪の疲労試験）JIS D 9313-5:2026 附属書A</v>
      </c>
      <c r="G241" s="91">
        <v>32000</v>
      </c>
      <c r="H241" s="91">
        <v>35200</v>
      </c>
      <c r="I241" s="110" t="s">
        <v>445</v>
      </c>
      <c r="J241" s="88" t="s">
        <v>721</v>
      </c>
    </row>
    <row r="242" spans="1:10" x14ac:dyDescent="0.2">
      <c r="A242" s="87">
        <v>337</v>
      </c>
      <c r="B242" s="134" t="s">
        <v>265</v>
      </c>
      <c r="C242" s="135" t="s">
        <v>275</v>
      </c>
      <c r="D242" s="90" t="s">
        <v>644</v>
      </c>
      <c r="E242" s="110" t="str">
        <f t="shared" si="6"/>
        <v>車輪  同上</v>
      </c>
      <c r="F242" s="110" t="str">
        <f t="shared" si="8"/>
        <v>車輪  同上</v>
      </c>
      <c r="G242" s="91">
        <v>18500</v>
      </c>
      <c r="H242" s="91">
        <v>20350</v>
      </c>
      <c r="I242" s="110"/>
      <c r="J242" s="88" t="s">
        <v>722</v>
      </c>
    </row>
    <row r="243" spans="1:10" x14ac:dyDescent="0.2">
      <c r="A243" s="87">
        <v>338</v>
      </c>
      <c r="B243" s="134" t="s">
        <v>265</v>
      </c>
      <c r="C243" s="97" t="s">
        <v>277</v>
      </c>
      <c r="D243" s="90" t="s">
        <v>278</v>
      </c>
      <c r="E243" s="110" t="str">
        <f t="shared" si="6"/>
        <v>スポーク  スポークの切断強度試験</v>
      </c>
      <c r="F243" s="110" t="str">
        <f t="shared" si="8"/>
        <v>スポーク  スポークの切断強度試験</v>
      </c>
      <c r="G243" s="91">
        <v>14000</v>
      </c>
      <c r="H243" s="91">
        <v>15400.000000000002</v>
      </c>
      <c r="I243" s="110"/>
      <c r="J243" s="88" t="s">
        <v>723</v>
      </c>
    </row>
    <row r="244" spans="1:10" x14ac:dyDescent="0.2">
      <c r="A244" s="87">
        <v>339</v>
      </c>
      <c r="B244" s="134" t="s">
        <v>265</v>
      </c>
      <c r="C244" s="137" t="s">
        <v>277</v>
      </c>
      <c r="D244" s="90" t="s">
        <v>645</v>
      </c>
      <c r="E244" s="110" t="str">
        <f t="shared" si="6"/>
        <v>スポーク  スポークの繰返し曲げ試験</v>
      </c>
      <c r="F244" s="110" t="str">
        <f t="shared" si="8"/>
        <v>スポーク  スポークの繰返し曲げ試験</v>
      </c>
      <c r="G244" s="91">
        <v>14000</v>
      </c>
      <c r="H244" s="91">
        <v>15400.000000000002</v>
      </c>
      <c r="I244" s="110"/>
      <c r="J244" s="88" t="s">
        <v>723</v>
      </c>
    </row>
    <row r="245" spans="1:10" x14ac:dyDescent="0.2">
      <c r="A245" s="87">
        <v>340</v>
      </c>
      <c r="B245" s="134" t="s">
        <v>265</v>
      </c>
      <c r="C245" s="89" t="s">
        <v>279</v>
      </c>
      <c r="D245" s="90" t="s">
        <v>280</v>
      </c>
      <c r="E245" s="110" t="str">
        <f t="shared" si="6"/>
        <v>チェーン引き  チェーン引きの破断強度試験</v>
      </c>
      <c r="F245" s="110" t="str">
        <f t="shared" si="8"/>
        <v>チェーン引き  チェーン引きの破断強度試験</v>
      </c>
      <c r="G245" s="91">
        <v>9500</v>
      </c>
      <c r="H245" s="91">
        <v>10450</v>
      </c>
      <c r="I245" s="110"/>
      <c r="J245" s="88"/>
    </row>
    <row r="246" spans="1:10" x14ac:dyDescent="0.2">
      <c r="A246" s="87">
        <v>341</v>
      </c>
      <c r="B246" s="134" t="s">
        <v>265</v>
      </c>
      <c r="C246" s="89" t="s">
        <v>281</v>
      </c>
      <c r="D246" s="90" t="s">
        <v>282</v>
      </c>
      <c r="E246" s="110" t="str">
        <f t="shared" si="6"/>
        <v>ワイヤ錠、チェーン錠  ワイヤ錠、チェーン錠の引張強度試験</v>
      </c>
      <c r="F246" s="110" t="str">
        <f t="shared" si="8"/>
        <v>ワイヤ錠、チェーン錠  ワイヤ錠、チェーン錠の引張強度試験</v>
      </c>
      <c r="G246" s="91">
        <v>9500</v>
      </c>
      <c r="H246" s="91">
        <v>10450</v>
      </c>
      <c r="I246" s="110"/>
      <c r="J246" s="88"/>
    </row>
    <row r="247" spans="1:10" x14ac:dyDescent="0.2">
      <c r="A247" s="87">
        <v>342</v>
      </c>
      <c r="B247" s="134" t="s">
        <v>265</v>
      </c>
      <c r="C247" s="89" t="s">
        <v>283</v>
      </c>
      <c r="D247" s="90" t="s">
        <v>646</v>
      </c>
      <c r="E247" s="110" t="str">
        <f t="shared" si="6"/>
        <v>灯火装置  ダイナモの運転特性</v>
      </c>
      <c r="F247" s="110" t="str">
        <f t="shared" si="8"/>
        <v>灯火装置  ダイナモの運転特性</v>
      </c>
      <c r="G247" s="91">
        <v>36500</v>
      </c>
      <c r="H247" s="91">
        <v>40150</v>
      </c>
      <c r="I247" s="110"/>
      <c r="J247" s="88"/>
    </row>
    <row r="248" spans="1:10" x14ac:dyDescent="0.2">
      <c r="A248" s="87">
        <v>343</v>
      </c>
      <c r="B248" s="134" t="s">
        <v>265</v>
      </c>
      <c r="C248" s="92" t="s">
        <v>284</v>
      </c>
      <c r="D248" s="90" t="s">
        <v>647</v>
      </c>
      <c r="E248" s="110" t="str">
        <f t="shared" si="6"/>
        <v>自転車用幼児座席(SG基準)  振動試験</v>
      </c>
      <c r="F248" s="110" t="str">
        <f t="shared" si="8"/>
        <v>自転車用幼児座席(SG基準)  振動試験</v>
      </c>
      <c r="G248" s="91">
        <v>32000</v>
      </c>
      <c r="H248" s="91">
        <v>35200</v>
      </c>
      <c r="I248" s="110"/>
      <c r="J248" s="88"/>
    </row>
    <row r="249" spans="1:10" x14ac:dyDescent="0.2">
      <c r="A249" s="87">
        <v>344</v>
      </c>
      <c r="B249" s="134" t="s">
        <v>265</v>
      </c>
      <c r="C249" s="134" t="s">
        <v>284</v>
      </c>
      <c r="D249" s="90" t="s">
        <v>648</v>
      </c>
      <c r="E249" s="110" t="str">
        <f t="shared" si="6"/>
        <v>自転車用幼児座席(SG基準)  足乗せ斜め作動耐久試験</v>
      </c>
      <c r="F249" s="110" t="str">
        <f t="shared" si="8"/>
        <v>自転車用幼児座席(SG基準)  足乗せ斜め作動耐久試験</v>
      </c>
      <c r="G249" s="91">
        <v>32000</v>
      </c>
      <c r="H249" s="91">
        <v>35200</v>
      </c>
      <c r="I249" s="110"/>
      <c r="J249" s="88"/>
    </row>
    <row r="250" spans="1:10" x14ac:dyDescent="0.2">
      <c r="A250" s="87">
        <v>345</v>
      </c>
      <c r="B250" s="134" t="s">
        <v>265</v>
      </c>
      <c r="C250" s="134" t="s">
        <v>284</v>
      </c>
      <c r="D250" s="90" t="s">
        <v>649</v>
      </c>
      <c r="E250" s="110" t="str">
        <f t="shared" si="6"/>
        <v>自転車用幼児座席(SG基準)  静荷重試験（10項目）</v>
      </c>
      <c r="F250" s="110" t="str">
        <f t="shared" si="8"/>
        <v>自転車用幼児座席(SG基準)  静荷重試験（10項目）</v>
      </c>
      <c r="G250" s="91">
        <v>50000</v>
      </c>
      <c r="H250" s="91">
        <v>55000.000000000007</v>
      </c>
      <c r="I250" s="110"/>
      <c r="J250" s="88"/>
    </row>
    <row r="251" spans="1:10" x14ac:dyDescent="0.2">
      <c r="A251" s="87">
        <v>346</v>
      </c>
      <c r="B251" s="134" t="s">
        <v>265</v>
      </c>
      <c r="C251" s="134" t="s">
        <v>284</v>
      </c>
      <c r="D251" s="90" t="s">
        <v>650</v>
      </c>
      <c r="E251" s="110" t="str">
        <f t="shared" si="6"/>
        <v>自転車用幼児座席(SG基準)  耐落下衝撃性試験（高温）</v>
      </c>
      <c r="F251" s="110" t="str">
        <f t="shared" si="8"/>
        <v>自転車用幼児座席(SG基準)  耐落下衝撃性試験（高温）</v>
      </c>
      <c r="G251" s="91">
        <v>8500</v>
      </c>
      <c r="H251" s="91">
        <v>9350</v>
      </c>
      <c r="I251" s="110"/>
      <c r="J251" s="88"/>
    </row>
    <row r="252" spans="1:10" x14ac:dyDescent="0.2">
      <c r="A252" s="87">
        <v>347</v>
      </c>
      <c r="B252" s="134" t="s">
        <v>265</v>
      </c>
      <c r="C252" s="135" t="s">
        <v>284</v>
      </c>
      <c r="D252" s="90" t="s">
        <v>651</v>
      </c>
      <c r="E252" s="110" t="str">
        <f t="shared" si="6"/>
        <v>自転車用幼児座席(SG基準)  耐落下衝撃性試験（低温）</v>
      </c>
      <c r="F252" s="110" t="str">
        <f t="shared" si="8"/>
        <v>自転車用幼児座席(SG基準)  耐落下衝撃性試験（低温）</v>
      </c>
      <c r="G252" s="91">
        <v>8500</v>
      </c>
      <c r="H252" s="91">
        <v>9350</v>
      </c>
      <c r="I252" s="110"/>
      <c r="J252" s="88"/>
    </row>
    <row r="253" spans="1:10" x14ac:dyDescent="0.2">
      <c r="A253" s="87">
        <v>348</v>
      </c>
      <c r="B253" s="137" t="s">
        <v>265</v>
      </c>
      <c r="C253" s="88" t="s">
        <v>285</v>
      </c>
      <c r="D253" s="88" t="s">
        <v>286</v>
      </c>
      <c r="E253" s="110" t="str">
        <f t="shared" si="6"/>
        <v>電動アシスト自転車その他  R200法による航続距離</v>
      </c>
      <c r="F253" s="110" t="str">
        <f t="shared" si="8"/>
        <v>電動アシスト自転車その他  R200法による航続距離</v>
      </c>
      <c r="G253" s="107" t="s">
        <v>287</v>
      </c>
      <c r="H253" s="107" t="s">
        <v>287</v>
      </c>
      <c r="I253" s="110"/>
      <c r="J253" s="108" t="s">
        <v>724</v>
      </c>
    </row>
    <row r="254" spans="1:10" s="121" customFormat="1" hidden="1" x14ac:dyDescent="0.2">
      <c r="A254" s="114">
        <v>349</v>
      </c>
      <c r="B254" s="122"/>
      <c r="C254" s="115"/>
      <c r="D254" s="117"/>
      <c r="E254" s="118" t="s">
        <v>448</v>
      </c>
      <c r="F254" s="118"/>
      <c r="G254" s="123"/>
      <c r="H254" s="123"/>
      <c r="I254" s="118"/>
      <c r="J254" s="124"/>
    </row>
    <row r="255" spans="1:10" x14ac:dyDescent="0.2">
      <c r="A255" s="87">
        <v>501</v>
      </c>
      <c r="B255" s="92" t="s">
        <v>288</v>
      </c>
      <c r="C255" s="92" t="s">
        <v>289</v>
      </c>
      <c r="D255" s="90" t="s">
        <v>652</v>
      </c>
      <c r="E255" s="110" t="str">
        <f t="shared" si="6"/>
        <v>動的応力測定  ひずみゲージ貼り付け1点含む</v>
      </c>
      <c r="F255" s="110" t="str">
        <f t="shared" si="8"/>
        <v>動的応力測定  ひずみゲージ貼り付け1点含む</v>
      </c>
      <c r="G255" s="91">
        <v>9000</v>
      </c>
      <c r="H255" s="91">
        <v>9900</v>
      </c>
      <c r="I255" s="110"/>
      <c r="J255" s="88" t="s">
        <v>725</v>
      </c>
    </row>
    <row r="256" spans="1:10" x14ac:dyDescent="0.2">
      <c r="A256" s="87">
        <v>502</v>
      </c>
      <c r="B256" s="134" t="s">
        <v>288</v>
      </c>
      <c r="C256" s="135" t="s">
        <v>289</v>
      </c>
      <c r="D256" s="90" t="s">
        <v>653</v>
      </c>
      <c r="E256" s="110" t="str">
        <f t="shared" si="6"/>
        <v>動的応力測定  ひずみゲージ貼り付け1点追加</v>
      </c>
      <c r="F256" s="110" t="str">
        <f t="shared" si="8"/>
        <v>動的応力測定  ひずみゲージ貼り付け1点追加</v>
      </c>
      <c r="G256" s="91">
        <v>4500</v>
      </c>
      <c r="H256" s="91">
        <v>4950</v>
      </c>
      <c r="I256" s="110"/>
      <c r="J256" s="88" t="s">
        <v>726</v>
      </c>
    </row>
    <row r="257" spans="1:10" x14ac:dyDescent="0.2">
      <c r="A257" s="87">
        <v>503</v>
      </c>
      <c r="B257" s="134" t="s">
        <v>288</v>
      </c>
      <c r="C257" s="92" t="s">
        <v>290</v>
      </c>
      <c r="D257" s="90" t="s">
        <v>654</v>
      </c>
      <c r="E257" s="110" t="str">
        <f t="shared" si="6"/>
        <v>応力測定などデータロガー使用のみ  依頼者にてひずみゲージなど貼り付け</v>
      </c>
      <c r="F257" s="110" t="str">
        <f t="shared" si="8"/>
        <v>応力測定などデータロガー使用のみ  依頼者にてひずみゲージなど貼り付け</v>
      </c>
      <c r="G257" s="91">
        <v>5500</v>
      </c>
      <c r="H257" s="91">
        <v>6050.0000000000009</v>
      </c>
      <c r="I257" s="110"/>
      <c r="J257" s="88" t="s">
        <v>727</v>
      </c>
    </row>
    <row r="258" spans="1:10" x14ac:dyDescent="0.2">
      <c r="A258" s="87">
        <v>504</v>
      </c>
      <c r="B258" s="134" t="s">
        <v>288</v>
      </c>
      <c r="C258" s="135" t="s">
        <v>290</v>
      </c>
      <c r="D258" s="90" t="s">
        <v>655</v>
      </c>
      <c r="E258" s="110" t="str">
        <f t="shared" si="6"/>
        <v>応力測定などデータロガー使用のみ  測定1点追加</v>
      </c>
      <c r="F258" s="110" t="str">
        <f t="shared" si="8"/>
        <v>応力測定などデータロガー使用のみ  測定1点追加</v>
      </c>
      <c r="G258" s="91">
        <v>2000</v>
      </c>
      <c r="H258" s="91">
        <v>2200</v>
      </c>
      <c r="I258" s="110"/>
      <c r="J258" s="88" t="s">
        <v>728</v>
      </c>
    </row>
    <row r="259" spans="1:10" x14ac:dyDescent="0.2">
      <c r="A259" s="87">
        <v>505</v>
      </c>
      <c r="B259" s="134" t="s">
        <v>288</v>
      </c>
      <c r="C259" s="89" t="s">
        <v>291</v>
      </c>
      <c r="D259" s="90"/>
      <c r="E259" s="110" t="str">
        <f t="shared" si="6"/>
        <v xml:space="preserve">静荷重試験  </v>
      </c>
      <c r="F259" s="110" t="str">
        <f t="shared" si="8"/>
        <v xml:space="preserve">静荷重試験  </v>
      </c>
      <c r="G259" s="91">
        <v>9500</v>
      </c>
      <c r="H259" s="91">
        <v>10450</v>
      </c>
      <c r="I259" s="110"/>
      <c r="J259" s="88"/>
    </row>
    <row r="260" spans="1:10" x14ac:dyDescent="0.2">
      <c r="A260" s="87">
        <v>506</v>
      </c>
      <c r="B260" s="134" t="s">
        <v>288</v>
      </c>
      <c r="C260" s="89" t="s">
        <v>292</v>
      </c>
      <c r="D260" s="90"/>
      <c r="E260" s="110" t="str">
        <f t="shared" ref="E260:E307" si="9">C260&amp;"  "&amp;D260</f>
        <v xml:space="preserve">荷重落下衝撃試験  </v>
      </c>
      <c r="F260" s="110" t="str">
        <f t="shared" si="8"/>
        <v xml:space="preserve">荷重落下衝撃試験  </v>
      </c>
      <c r="G260" s="91">
        <v>10000</v>
      </c>
      <c r="H260" s="91">
        <v>11000</v>
      </c>
      <c r="I260" s="110"/>
      <c r="J260" s="88"/>
    </row>
    <row r="261" spans="1:10" x14ac:dyDescent="0.2">
      <c r="A261" s="87">
        <v>507</v>
      </c>
      <c r="B261" s="134" t="s">
        <v>288</v>
      </c>
      <c r="C261" s="89" t="s">
        <v>293</v>
      </c>
      <c r="D261" s="90"/>
      <c r="E261" s="110" t="str">
        <f t="shared" si="9"/>
        <v xml:space="preserve">振動試験  </v>
      </c>
      <c r="F261" s="110" t="str">
        <f t="shared" si="8"/>
        <v xml:space="preserve">振動試験  </v>
      </c>
      <c r="G261" s="91">
        <v>5500</v>
      </c>
      <c r="H261" s="91">
        <v>6050.0000000000009</v>
      </c>
      <c r="I261" s="110"/>
      <c r="J261" s="88" t="s">
        <v>729</v>
      </c>
    </row>
    <row r="262" spans="1:10" x14ac:dyDescent="0.2">
      <c r="A262" s="87">
        <v>508</v>
      </c>
      <c r="B262" s="134" t="s">
        <v>288</v>
      </c>
      <c r="C262" s="89" t="s">
        <v>294</v>
      </c>
      <c r="D262" s="90" t="s">
        <v>656</v>
      </c>
      <c r="E262" s="110" t="str">
        <f t="shared" si="9"/>
        <v>ロックウェル硬さ  1点1試験</v>
      </c>
      <c r="F262" s="110" t="str">
        <f t="shared" si="8"/>
        <v>ロックウェル硬さ  1点1試験</v>
      </c>
      <c r="G262" s="91">
        <v>3500</v>
      </c>
      <c r="H262" s="91">
        <v>3850.0000000000005</v>
      </c>
      <c r="I262" s="110"/>
      <c r="J262" s="88" t="s">
        <v>730</v>
      </c>
    </row>
    <row r="263" spans="1:10" x14ac:dyDescent="0.2">
      <c r="A263" s="87">
        <v>509</v>
      </c>
      <c r="B263" s="134" t="s">
        <v>288</v>
      </c>
      <c r="C263" s="89" t="s">
        <v>276</v>
      </c>
      <c r="D263" s="90" t="s">
        <v>657</v>
      </c>
      <c r="E263" s="110" t="str">
        <f t="shared" si="9"/>
        <v>同上  1点追加</v>
      </c>
      <c r="F263" s="110" t="str">
        <f t="shared" si="8"/>
        <v>同上  1点追加</v>
      </c>
      <c r="G263" s="91">
        <v>2000</v>
      </c>
      <c r="H263" s="91">
        <v>2200</v>
      </c>
      <c r="I263" s="110"/>
      <c r="J263" s="88" t="s">
        <v>728</v>
      </c>
    </row>
    <row r="264" spans="1:10" x14ac:dyDescent="0.2">
      <c r="A264" s="87">
        <v>510</v>
      </c>
      <c r="B264" s="134" t="s">
        <v>288</v>
      </c>
      <c r="C264" s="89" t="s">
        <v>295</v>
      </c>
      <c r="D264" s="90"/>
      <c r="E264" s="110" t="str">
        <f t="shared" si="9"/>
        <v xml:space="preserve">オートグラフ （通常）  </v>
      </c>
      <c r="F264" s="110" t="str">
        <f t="shared" si="8"/>
        <v xml:space="preserve">オートグラフ （通常）  </v>
      </c>
      <c r="G264" s="91">
        <v>13000</v>
      </c>
      <c r="H264" s="91">
        <v>14300.000000000002</v>
      </c>
      <c r="I264" s="110"/>
      <c r="J264" s="88" t="s">
        <v>731</v>
      </c>
    </row>
    <row r="265" spans="1:10" x14ac:dyDescent="0.2">
      <c r="A265" s="87">
        <v>511</v>
      </c>
      <c r="B265" s="134" t="s">
        <v>288</v>
      </c>
      <c r="C265" s="89" t="s">
        <v>296</v>
      </c>
      <c r="D265" s="90"/>
      <c r="E265" s="110" t="str">
        <f t="shared" si="9"/>
        <v xml:space="preserve">オートグラフ  （難）  </v>
      </c>
      <c r="F265" s="110" t="str">
        <f t="shared" si="8"/>
        <v xml:space="preserve">オートグラフ  （難）  </v>
      </c>
      <c r="G265" s="91">
        <v>17500</v>
      </c>
      <c r="H265" s="91">
        <v>19250</v>
      </c>
      <c r="I265" s="110"/>
      <c r="J265" s="88" t="s">
        <v>732</v>
      </c>
    </row>
    <row r="266" spans="1:10" x14ac:dyDescent="0.2">
      <c r="A266" s="87">
        <v>512</v>
      </c>
      <c r="B266" s="134" t="s">
        <v>288</v>
      </c>
      <c r="C266" s="89" t="s">
        <v>297</v>
      </c>
      <c r="D266" s="90"/>
      <c r="E266" s="110" t="str">
        <f t="shared" si="9"/>
        <v xml:space="preserve">原因究明調査  </v>
      </c>
      <c r="F266" s="110" t="str">
        <f t="shared" si="8"/>
        <v xml:space="preserve">原因究明調査  </v>
      </c>
      <c r="G266" s="91" t="s">
        <v>287</v>
      </c>
      <c r="H266" s="91" t="s">
        <v>287</v>
      </c>
      <c r="I266" s="110"/>
      <c r="J266" s="88"/>
    </row>
    <row r="267" spans="1:10" x14ac:dyDescent="0.2">
      <c r="A267" s="87">
        <v>513</v>
      </c>
      <c r="B267" s="134" t="s">
        <v>288</v>
      </c>
      <c r="C267" s="92" t="s">
        <v>298</v>
      </c>
      <c r="D267" s="90" t="s">
        <v>658</v>
      </c>
      <c r="E267" s="110" t="str">
        <f t="shared" si="9"/>
        <v>電子顕微鏡写真撮影  1試料1視野</v>
      </c>
      <c r="F267" s="110" t="str">
        <f t="shared" si="8"/>
        <v>電子顕微鏡写真撮影  1試料1視野</v>
      </c>
      <c r="G267" s="91">
        <v>8500</v>
      </c>
      <c r="H267" s="91">
        <v>9350</v>
      </c>
      <c r="I267" s="110"/>
      <c r="J267" s="88"/>
    </row>
    <row r="268" spans="1:10" x14ac:dyDescent="0.2">
      <c r="A268" s="87">
        <v>514</v>
      </c>
      <c r="B268" s="134" t="s">
        <v>288</v>
      </c>
      <c r="C268" s="135" t="s">
        <v>298</v>
      </c>
      <c r="D268" s="90" t="s">
        <v>659</v>
      </c>
      <c r="E268" s="110" t="str">
        <f t="shared" si="9"/>
        <v>電子顕微鏡写真撮影  1試料追加1視野</v>
      </c>
      <c r="F268" s="110" t="str">
        <f t="shared" si="8"/>
        <v>電子顕微鏡写真撮影  1試料追加1視野</v>
      </c>
      <c r="G268" s="91">
        <v>5000</v>
      </c>
      <c r="H268" s="91">
        <v>5500</v>
      </c>
      <c r="I268" s="110"/>
      <c r="J268" s="88"/>
    </row>
    <row r="269" spans="1:10" x14ac:dyDescent="0.2">
      <c r="A269" s="87">
        <v>515</v>
      </c>
      <c r="B269" s="134" t="s">
        <v>288</v>
      </c>
      <c r="C269" s="89" t="s">
        <v>299</v>
      </c>
      <c r="D269" s="90"/>
      <c r="E269" s="110" t="str">
        <f t="shared" si="9"/>
        <v xml:space="preserve">電顕観察試料調整  </v>
      </c>
      <c r="F269" s="110" t="str">
        <f t="shared" si="8"/>
        <v xml:space="preserve">電顕観察試料調整  </v>
      </c>
      <c r="G269" s="91">
        <v>10000</v>
      </c>
      <c r="H269" s="91">
        <v>11000</v>
      </c>
      <c r="I269" s="110"/>
      <c r="J269" s="88" t="s">
        <v>733</v>
      </c>
    </row>
    <row r="270" spans="1:10" x14ac:dyDescent="0.2">
      <c r="A270" s="87">
        <v>516</v>
      </c>
      <c r="B270" s="134" t="s">
        <v>288</v>
      </c>
      <c r="C270" s="92" t="s">
        <v>300</v>
      </c>
      <c r="D270" s="90" t="s">
        <v>660</v>
      </c>
      <c r="E270" s="110" t="str">
        <f t="shared" si="9"/>
        <v>非破壊検査（超音波）  1試験</v>
      </c>
      <c r="F270" s="110" t="str">
        <f t="shared" si="8"/>
        <v>非破壊検査（超音波）  1試験</v>
      </c>
      <c r="G270" s="91">
        <v>23000</v>
      </c>
      <c r="H270" s="91">
        <v>25300.000000000004</v>
      </c>
      <c r="I270" s="110"/>
      <c r="J270" s="88" t="s">
        <v>734</v>
      </c>
    </row>
    <row r="271" spans="1:10" x14ac:dyDescent="0.2">
      <c r="A271" s="87">
        <v>517</v>
      </c>
      <c r="B271" s="134" t="s">
        <v>288</v>
      </c>
      <c r="C271" s="135" t="s">
        <v>300</v>
      </c>
      <c r="D271" s="90" t="s">
        <v>661</v>
      </c>
      <c r="E271" s="110" t="str">
        <f t="shared" si="9"/>
        <v>非破壊検査（超音波）  1調査1式</v>
      </c>
      <c r="F271" s="110" t="str">
        <f t="shared" ref="F271:F307" si="10">E271&amp;I271</f>
        <v>非破壊検査（超音波）  1調査1式</v>
      </c>
      <c r="G271" s="91">
        <v>55000</v>
      </c>
      <c r="H271" s="91">
        <v>60500.000000000007</v>
      </c>
      <c r="I271" s="110"/>
      <c r="J271" s="88" t="s">
        <v>735</v>
      </c>
    </row>
    <row r="272" spans="1:10" x14ac:dyDescent="0.2">
      <c r="A272" s="87">
        <v>518</v>
      </c>
      <c r="B272" s="134" t="s">
        <v>288</v>
      </c>
      <c r="C272" s="89" t="s">
        <v>301</v>
      </c>
      <c r="D272" s="90" t="s">
        <v>662</v>
      </c>
      <c r="E272" s="110" t="str">
        <f t="shared" si="9"/>
        <v>超音波厚さ測定  1試料1点</v>
      </c>
      <c r="F272" s="110" t="str">
        <f t="shared" si="10"/>
        <v>超音波厚さ測定  1試料1点</v>
      </c>
      <c r="G272" s="91">
        <v>2500</v>
      </c>
      <c r="H272" s="91">
        <v>2750</v>
      </c>
      <c r="I272" s="110"/>
      <c r="J272" s="88"/>
    </row>
    <row r="273" spans="1:10" x14ac:dyDescent="0.2">
      <c r="A273" s="87">
        <v>519</v>
      </c>
      <c r="B273" s="134" t="s">
        <v>288</v>
      </c>
      <c r="C273" s="92" t="s">
        <v>302</v>
      </c>
      <c r="D273" s="90" t="s">
        <v>663</v>
      </c>
      <c r="E273" s="110" t="str">
        <f t="shared" si="9"/>
        <v>EDX定性分析  RoHS指定5元素</v>
      </c>
      <c r="F273" s="110" t="str">
        <f t="shared" si="10"/>
        <v>EDX定性分析  RoHS指定5元素</v>
      </c>
      <c r="G273" s="91">
        <v>14000</v>
      </c>
      <c r="H273" s="91">
        <v>15400.000000000002</v>
      </c>
      <c r="I273" s="110"/>
      <c r="J273" s="88" t="s">
        <v>736</v>
      </c>
    </row>
    <row r="274" spans="1:10" x14ac:dyDescent="0.2">
      <c r="A274" s="87">
        <v>520</v>
      </c>
      <c r="B274" s="134" t="s">
        <v>288</v>
      </c>
      <c r="C274" s="135" t="s">
        <v>302</v>
      </c>
      <c r="D274" s="90" t="s">
        <v>664</v>
      </c>
      <c r="E274" s="110" t="str">
        <f t="shared" si="9"/>
        <v>EDX定性分析  玩具の安全性8元素</v>
      </c>
      <c r="F274" s="110" t="str">
        <f t="shared" si="10"/>
        <v>EDX定性分析  玩具の安全性8元素</v>
      </c>
      <c r="G274" s="91">
        <v>18500</v>
      </c>
      <c r="H274" s="91">
        <v>20350</v>
      </c>
      <c r="I274" s="110"/>
      <c r="J274" s="88" t="s">
        <v>736</v>
      </c>
    </row>
    <row r="275" spans="1:10" x14ac:dyDescent="0.2">
      <c r="A275" s="87">
        <v>521</v>
      </c>
      <c r="B275" s="134" t="s">
        <v>288</v>
      </c>
      <c r="C275" s="92" t="s">
        <v>303</v>
      </c>
      <c r="D275" s="90" t="s">
        <v>665</v>
      </c>
      <c r="E275" s="110" t="str">
        <f t="shared" si="9"/>
        <v>トルクレンチ調整  設定値の確認</v>
      </c>
      <c r="F275" s="110" t="str">
        <f t="shared" si="10"/>
        <v>トルクレンチ調整  設定値の確認</v>
      </c>
      <c r="G275" s="91">
        <v>1500</v>
      </c>
      <c r="H275" s="91">
        <v>1650.0000000000002</v>
      </c>
      <c r="I275" s="110"/>
      <c r="J275" s="88" t="s">
        <v>737</v>
      </c>
    </row>
    <row r="276" spans="1:10" x14ac:dyDescent="0.2">
      <c r="A276" s="87">
        <v>522</v>
      </c>
      <c r="B276" s="134" t="s">
        <v>288</v>
      </c>
      <c r="C276" s="135" t="s">
        <v>303</v>
      </c>
      <c r="D276" s="90" t="s">
        <v>666</v>
      </c>
      <c r="E276" s="110" t="str">
        <f t="shared" si="9"/>
        <v>トルクレンチ調整  トルクレンチ調整</v>
      </c>
      <c r="F276" s="110" t="str">
        <f t="shared" si="10"/>
        <v>トルクレンチ調整  トルクレンチ調整</v>
      </c>
      <c r="G276" s="91">
        <v>3500</v>
      </c>
      <c r="H276" s="91">
        <v>3850.0000000000005</v>
      </c>
      <c r="I276" s="110"/>
      <c r="J276" s="88" t="s">
        <v>737</v>
      </c>
    </row>
    <row r="277" spans="1:10" x14ac:dyDescent="0.2">
      <c r="A277" s="87">
        <v>523</v>
      </c>
      <c r="B277" s="134" t="s">
        <v>288</v>
      </c>
      <c r="C277" s="92" t="s">
        <v>304</v>
      </c>
      <c r="D277" s="90" t="s">
        <v>667</v>
      </c>
      <c r="E277" s="110" t="str">
        <f t="shared" si="9"/>
        <v>マイクロスコープによるマクロ観察  （職員対応）</v>
      </c>
      <c r="F277" s="110" t="str">
        <f t="shared" si="10"/>
        <v>マイクロスコープによるマクロ観察  （職員対応）</v>
      </c>
      <c r="G277" s="91">
        <v>6500</v>
      </c>
      <c r="H277" s="91">
        <v>7150.0000000000009</v>
      </c>
      <c r="I277" s="110"/>
      <c r="J277" s="88" t="s">
        <v>738</v>
      </c>
    </row>
    <row r="278" spans="1:10" x14ac:dyDescent="0.2">
      <c r="A278" s="87">
        <v>524</v>
      </c>
      <c r="B278" s="134" t="s">
        <v>288</v>
      </c>
      <c r="C278" s="134" t="s">
        <v>304</v>
      </c>
      <c r="D278" s="90" t="s">
        <v>668</v>
      </c>
      <c r="E278" s="110" t="str">
        <f t="shared" si="9"/>
        <v>マイクロスコープによるマクロ観察  （依頼者のみでの対応）</v>
      </c>
      <c r="F278" s="110" t="str">
        <f t="shared" si="10"/>
        <v>マイクロスコープによるマクロ観察  （依頼者のみでの対応）</v>
      </c>
      <c r="G278" s="91">
        <v>3500</v>
      </c>
      <c r="H278" s="91">
        <v>3850.0000000000005</v>
      </c>
      <c r="I278" s="110"/>
      <c r="J278" s="88" t="s">
        <v>738</v>
      </c>
    </row>
    <row r="279" spans="1:10" x14ac:dyDescent="0.2">
      <c r="A279" s="87">
        <v>525</v>
      </c>
      <c r="B279" s="134" t="s">
        <v>288</v>
      </c>
      <c r="C279" s="135" t="s">
        <v>304</v>
      </c>
      <c r="D279" s="90" t="s">
        <v>669</v>
      </c>
      <c r="E279" s="110" t="str">
        <f t="shared" si="9"/>
        <v>マイクロスコープによるマクロ観察  （撮影方法指導対応）</v>
      </c>
      <c r="F279" s="110" t="str">
        <f t="shared" si="10"/>
        <v>マイクロスコープによるマクロ観察  （撮影方法指導対応）</v>
      </c>
      <c r="G279" s="91">
        <v>6500</v>
      </c>
      <c r="H279" s="91">
        <v>7150.0000000000009</v>
      </c>
      <c r="I279" s="110"/>
      <c r="J279" s="88" t="s">
        <v>738</v>
      </c>
    </row>
    <row r="280" spans="1:10" x14ac:dyDescent="0.2">
      <c r="A280" s="87">
        <v>526</v>
      </c>
      <c r="B280" s="134" t="s">
        <v>288</v>
      </c>
      <c r="C280" s="92" t="s">
        <v>305</v>
      </c>
      <c r="D280" s="90" t="s">
        <v>670</v>
      </c>
      <c r="E280" s="110" t="str">
        <f t="shared" si="9"/>
        <v>3D形状測定（形状、うねり、粗さ）  （XYZの3辺合計が150mm未満、それ以上は要相談）</v>
      </c>
      <c r="F280" s="110" t="str">
        <f t="shared" si="10"/>
        <v>3D形状測定（形状、うねり、粗さ）  （XYZの3辺合計が150mm未満、それ以上は要相談）</v>
      </c>
      <c r="G280" s="91">
        <v>5500</v>
      </c>
      <c r="H280" s="91">
        <v>6050.0000000000009</v>
      </c>
      <c r="I280" s="110"/>
      <c r="J280" s="88" t="s">
        <v>739</v>
      </c>
    </row>
    <row r="281" spans="1:10" x14ac:dyDescent="0.2">
      <c r="A281" s="87">
        <v>527</v>
      </c>
      <c r="B281" s="134" t="s">
        <v>288</v>
      </c>
      <c r="C281" s="135" t="s">
        <v>305</v>
      </c>
      <c r="D281" s="90" t="s">
        <v>671</v>
      </c>
      <c r="E281" s="110" t="str">
        <f t="shared" si="9"/>
        <v>3D形状測定（形状、うねり、粗さ）  透明サンプル前処理</v>
      </c>
      <c r="F281" s="110" t="str">
        <f t="shared" si="10"/>
        <v>3D形状測定（形状、うねり、粗さ）  透明サンプル前処理</v>
      </c>
      <c r="G281" s="91">
        <v>2500</v>
      </c>
      <c r="H281" s="91">
        <v>2750</v>
      </c>
      <c r="I281" s="110"/>
      <c r="J281" s="88" t="s">
        <v>739</v>
      </c>
    </row>
    <row r="282" spans="1:10" x14ac:dyDescent="0.2">
      <c r="A282" s="87">
        <v>528</v>
      </c>
      <c r="B282" s="134" t="s">
        <v>288</v>
      </c>
      <c r="C282" s="92" t="s">
        <v>306</v>
      </c>
      <c r="D282" s="90" t="s">
        <v>757</v>
      </c>
      <c r="E282" s="110" t="str">
        <f t="shared" si="9"/>
        <v>シャーシダイナモメータ使用  職員試験機操作</v>
      </c>
      <c r="F282" s="110" t="str">
        <f t="shared" si="10"/>
        <v>シャーシダイナモメータ使用  職員試験機操作</v>
      </c>
      <c r="G282" s="91">
        <v>173000</v>
      </c>
      <c r="H282" s="91">
        <v>190300.00000000003</v>
      </c>
      <c r="I282" s="110"/>
      <c r="J282" s="88" t="s">
        <v>740</v>
      </c>
    </row>
    <row r="283" spans="1:10" x14ac:dyDescent="0.2">
      <c r="A283" s="87">
        <v>529</v>
      </c>
      <c r="B283" s="134" t="s">
        <v>288</v>
      </c>
      <c r="C283" s="135" t="s">
        <v>306</v>
      </c>
      <c r="D283" s="90" t="s">
        <v>758</v>
      </c>
      <c r="E283" s="110" t="str">
        <f t="shared" si="9"/>
        <v>シャーシダイナモメータ使用  依頼者試験機操作</v>
      </c>
      <c r="F283" s="110" t="str">
        <f t="shared" si="10"/>
        <v>シャーシダイナモメータ使用  依頼者試験機操作</v>
      </c>
      <c r="G283" s="91">
        <v>127500</v>
      </c>
      <c r="H283" s="91">
        <v>140250</v>
      </c>
      <c r="I283" s="110"/>
      <c r="J283" s="88" t="s">
        <v>740</v>
      </c>
    </row>
    <row r="284" spans="1:10" x14ac:dyDescent="0.2">
      <c r="A284" s="87">
        <v>530</v>
      </c>
      <c r="B284" s="134" t="s">
        <v>288</v>
      </c>
      <c r="C284" s="89" t="s">
        <v>307</v>
      </c>
      <c r="D284" s="89" t="s">
        <v>672</v>
      </c>
      <c r="E284" s="110" t="str">
        <f t="shared" si="9"/>
        <v>試験機使用  傾斜台ほか一部の試験機貸出使用（貸出可能試験機については要問合）</v>
      </c>
      <c r="F284" s="110" t="str">
        <f t="shared" si="10"/>
        <v>試験機使用  傾斜台ほか一部の試験機貸出使用（貸出可能試験機については要問合）</v>
      </c>
      <c r="G284" s="91">
        <v>4500</v>
      </c>
      <c r="H284" s="91">
        <v>4950</v>
      </c>
      <c r="I284" s="110"/>
      <c r="J284" s="106" t="s">
        <v>741</v>
      </c>
    </row>
    <row r="285" spans="1:10" x14ac:dyDescent="0.2">
      <c r="A285" s="87">
        <v>531</v>
      </c>
      <c r="B285" s="143" t="s">
        <v>288</v>
      </c>
      <c r="C285" s="89" t="s">
        <v>308</v>
      </c>
      <c r="D285" s="89"/>
      <c r="E285" s="110" t="str">
        <f t="shared" si="9"/>
        <v xml:space="preserve">疲労試験追加10万回  </v>
      </c>
      <c r="F285" s="110" t="str">
        <f t="shared" si="10"/>
        <v xml:space="preserve">疲労試験追加10万回  </v>
      </c>
      <c r="G285" s="105">
        <v>30000</v>
      </c>
      <c r="H285" s="105">
        <v>33000</v>
      </c>
      <c r="I285" s="110"/>
      <c r="J285" s="106" t="s">
        <v>742</v>
      </c>
    </row>
    <row r="286" spans="1:10" x14ac:dyDescent="0.2">
      <c r="A286" s="87">
        <v>532</v>
      </c>
      <c r="B286" s="143" t="s">
        <v>288</v>
      </c>
      <c r="C286" s="104" t="s">
        <v>449</v>
      </c>
      <c r="D286" s="104"/>
      <c r="E286" s="110" t="str">
        <f t="shared" si="9"/>
        <v xml:space="preserve">疲労試験追加5万回  </v>
      </c>
      <c r="F286" s="110" t="str">
        <f t="shared" si="10"/>
        <v xml:space="preserve">疲労試験追加5万回  </v>
      </c>
      <c r="G286" s="105">
        <v>15000</v>
      </c>
      <c r="H286" s="105">
        <v>16500</v>
      </c>
      <c r="I286" s="110"/>
      <c r="J286" s="106" t="s">
        <v>742</v>
      </c>
    </row>
    <row r="287" spans="1:10" x14ac:dyDescent="0.2">
      <c r="A287" s="87">
        <v>533</v>
      </c>
      <c r="B287" s="143" t="s">
        <v>288</v>
      </c>
      <c r="C287" s="104" t="s">
        <v>309</v>
      </c>
      <c r="D287" s="104"/>
      <c r="E287" s="110" t="str">
        <f t="shared" si="9"/>
        <v xml:space="preserve">疲労試験追加2万回  </v>
      </c>
      <c r="F287" s="110" t="str">
        <f t="shared" si="10"/>
        <v xml:space="preserve">疲労試験追加2万回  </v>
      </c>
      <c r="G287" s="105">
        <v>6000</v>
      </c>
      <c r="H287" s="105">
        <v>6600.0000000000009</v>
      </c>
      <c r="I287" s="110"/>
      <c r="J287" s="106" t="s">
        <v>742</v>
      </c>
    </row>
    <row r="288" spans="1:10" x14ac:dyDescent="0.2">
      <c r="A288" s="87">
        <v>534</v>
      </c>
      <c r="B288" s="137" t="s">
        <v>288</v>
      </c>
      <c r="C288" s="104" t="s">
        <v>310</v>
      </c>
      <c r="D288" s="104"/>
      <c r="E288" s="110" t="str">
        <f t="shared" si="9"/>
        <v xml:space="preserve">疲労試験追加1万回  </v>
      </c>
      <c r="F288" s="110" t="str">
        <f t="shared" si="10"/>
        <v xml:space="preserve">疲労試験追加1万回  </v>
      </c>
      <c r="G288" s="105">
        <v>3000</v>
      </c>
      <c r="H288" s="105">
        <v>3300.0000000000005</v>
      </c>
      <c r="I288" s="110"/>
      <c r="J288" s="106" t="s">
        <v>742</v>
      </c>
    </row>
    <row r="289" spans="1:10" s="121" customFormat="1" hidden="1" x14ac:dyDescent="0.2">
      <c r="A289" s="114">
        <v>535</v>
      </c>
      <c r="B289" s="116"/>
      <c r="C289" s="125"/>
      <c r="D289" s="126"/>
      <c r="E289" s="118" t="s">
        <v>448</v>
      </c>
      <c r="F289" s="118"/>
      <c r="G289" s="127"/>
      <c r="H289" s="127"/>
      <c r="I289" s="118"/>
      <c r="J289" s="128"/>
    </row>
    <row r="290" spans="1:10" x14ac:dyDescent="0.2">
      <c r="A290" s="87">
        <v>600</v>
      </c>
      <c r="B290" s="92" t="s">
        <v>336</v>
      </c>
      <c r="C290" s="89" t="s">
        <v>311</v>
      </c>
      <c r="D290" s="90"/>
      <c r="E290" s="110" t="str">
        <f t="shared" si="9"/>
        <v xml:space="preserve">7.1.2 駆動出力管理  </v>
      </c>
      <c r="F290" s="110" t="str">
        <f t="shared" si="10"/>
        <v xml:space="preserve">7.1.2 駆動出力管理  </v>
      </c>
      <c r="G290" s="91">
        <v>59500</v>
      </c>
      <c r="H290" s="91">
        <v>65450.000000000007</v>
      </c>
      <c r="I290" s="110"/>
      <c r="J290" s="88" t="s">
        <v>743</v>
      </c>
    </row>
    <row r="291" spans="1:10" x14ac:dyDescent="0.2">
      <c r="A291" s="87">
        <v>601</v>
      </c>
      <c r="B291" s="134" t="s">
        <v>336</v>
      </c>
      <c r="C291" s="89" t="s">
        <v>312</v>
      </c>
      <c r="D291" s="90"/>
      <c r="E291" s="110" t="str">
        <f t="shared" si="9"/>
        <v xml:space="preserve">8.2.2 パワーアシスト時の最高速度  </v>
      </c>
      <c r="F291" s="110" t="str">
        <f t="shared" si="10"/>
        <v xml:space="preserve">8.2.2 パワーアシスト時の最高速度  </v>
      </c>
      <c r="G291" s="91">
        <v>59500</v>
      </c>
      <c r="H291" s="91">
        <v>65450.000000000007</v>
      </c>
      <c r="I291" s="110"/>
      <c r="J291" s="88" t="s">
        <v>743</v>
      </c>
    </row>
    <row r="292" spans="1:10" x14ac:dyDescent="0.2">
      <c r="A292" s="87">
        <v>602</v>
      </c>
      <c r="B292" s="134" t="s">
        <v>336</v>
      </c>
      <c r="C292" s="89" t="s">
        <v>313</v>
      </c>
      <c r="D292" s="90"/>
      <c r="E292" s="110" t="str">
        <f t="shared" si="9"/>
        <v xml:space="preserve">12.2.1.2 静荷重試験－デッキ／フレーム  </v>
      </c>
      <c r="F292" s="110" t="str">
        <f t="shared" si="10"/>
        <v xml:space="preserve">12.2.1.2 静荷重試験－デッキ／フレーム  </v>
      </c>
      <c r="G292" s="91">
        <v>12000</v>
      </c>
      <c r="H292" s="91">
        <v>13200.000000000002</v>
      </c>
      <c r="I292" s="110"/>
      <c r="J292" s="88"/>
    </row>
    <row r="293" spans="1:10" ht="24" x14ac:dyDescent="0.2">
      <c r="A293" s="87">
        <v>603</v>
      </c>
      <c r="B293" s="134" t="s">
        <v>336</v>
      </c>
      <c r="C293" s="89" t="s">
        <v>314</v>
      </c>
      <c r="D293" s="90"/>
      <c r="E293" s="110" t="str">
        <f t="shared" si="9"/>
        <v xml:space="preserve">12.2.2.1 ハンドルバー及びステアリングコラム－曲げ試験（後方、前方、上方）  </v>
      </c>
      <c r="F293" s="110" t="str">
        <f t="shared" si="10"/>
        <v xml:space="preserve">12.2.2.1 ハンドルバー及びステアリングコラム－曲げ試験（後方、前方、上方）  </v>
      </c>
      <c r="G293" s="91">
        <v>12000</v>
      </c>
      <c r="H293" s="91">
        <v>13200.000000000002</v>
      </c>
      <c r="I293" s="110"/>
      <c r="J293" s="88" t="s">
        <v>744</v>
      </c>
    </row>
    <row r="294" spans="1:10" ht="24" x14ac:dyDescent="0.2">
      <c r="A294" s="87">
        <v>604</v>
      </c>
      <c r="B294" s="134" t="s">
        <v>336</v>
      </c>
      <c r="C294" s="89" t="s">
        <v>315</v>
      </c>
      <c r="D294" s="90"/>
      <c r="E294" s="110" t="str">
        <f t="shared" si="9"/>
        <v xml:space="preserve">12.2.2.2 ハンドルバー及びステアリングコラム－垂直荷重試験  </v>
      </c>
      <c r="F294" s="110" t="str">
        <f t="shared" si="10"/>
        <v xml:space="preserve">12.2.2.2 ハンドルバー及びステアリングコラム－垂直荷重試験  </v>
      </c>
      <c r="G294" s="91">
        <v>12000</v>
      </c>
      <c r="H294" s="91">
        <v>13200.000000000002</v>
      </c>
      <c r="I294" s="110"/>
      <c r="J294" s="88"/>
    </row>
    <row r="295" spans="1:10" ht="24" x14ac:dyDescent="0.2">
      <c r="A295" s="87">
        <v>605</v>
      </c>
      <c r="B295" s="134" t="s">
        <v>336</v>
      </c>
      <c r="C295" s="89" t="s">
        <v>316</v>
      </c>
      <c r="D295" s="90"/>
      <c r="E295" s="110" t="str">
        <f t="shared" si="9"/>
        <v xml:space="preserve">12.2.2.3 ハンドルバー及びステアリングコラム－トルク試験  </v>
      </c>
      <c r="F295" s="110" t="str">
        <f t="shared" si="10"/>
        <v xml:space="preserve">12.2.2.3 ハンドルバー及びステアリングコラム－トルク試験  </v>
      </c>
      <c r="G295" s="91">
        <v>10000</v>
      </c>
      <c r="H295" s="91">
        <v>11000</v>
      </c>
      <c r="I295" s="110"/>
      <c r="J295" s="88"/>
    </row>
    <row r="296" spans="1:10" x14ac:dyDescent="0.2">
      <c r="A296" s="87">
        <v>606</v>
      </c>
      <c r="B296" s="134" t="s">
        <v>336</v>
      </c>
      <c r="C296" s="89" t="s">
        <v>317</v>
      </c>
      <c r="D296" s="90"/>
      <c r="E296" s="110" t="str">
        <f t="shared" si="9"/>
        <v xml:space="preserve">12.2.2.4 ハンドルバーグリップ及びプラグ  </v>
      </c>
      <c r="F296" s="110" t="str">
        <f t="shared" si="10"/>
        <v xml:space="preserve">12.2.2.4 ハンドルバーグリップ及びプラグ  </v>
      </c>
      <c r="G296" s="91">
        <v>10000</v>
      </c>
      <c r="H296" s="91">
        <v>11000</v>
      </c>
      <c r="I296" s="110"/>
      <c r="J296" s="88"/>
    </row>
    <row r="297" spans="1:10" x14ac:dyDescent="0.2">
      <c r="A297" s="87">
        <v>607</v>
      </c>
      <c r="B297" s="134" t="s">
        <v>336</v>
      </c>
      <c r="C297" s="89" t="s">
        <v>318</v>
      </c>
      <c r="D297" s="90"/>
      <c r="E297" s="110" t="str">
        <f t="shared" si="9"/>
        <v xml:space="preserve">12.3.2 前方衝撃耐性試験  </v>
      </c>
      <c r="F297" s="110" t="str">
        <f t="shared" si="10"/>
        <v xml:space="preserve">12.3.2 前方衝撃耐性試験  </v>
      </c>
      <c r="G297" s="91">
        <v>14500</v>
      </c>
      <c r="H297" s="91">
        <v>15950.000000000002</v>
      </c>
      <c r="I297" s="110"/>
      <c r="J297" s="88"/>
    </row>
    <row r="298" spans="1:10" x14ac:dyDescent="0.2">
      <c r="A298" s="87">
        <v>608</v>
      </c>
      <c r="B298" s="134" t="s">
        <v>336</v>
      </c>
      <c r="C298" s="89" t="s">
        <v>319</v>
      </c>
      <c r="D298" s="90"/>
      <c r="E298" s="110" t="str">
        <f t="shared" si="9"/>
        <v xml:space="preserve">12.4.3 疲労試験（動的）  </v>
      </c>
      <c r="F298" s="110" t="str">
        <f t="shared" si="10"/>
        <v xml:space="preserve">12.4.3 疲労試験（動的）  </v>
      </c>
      <c r="G298" s="91">
        <v>50000</v>
      </c>
      <c r="H298" s="91">
        <v>55000.000000000007</v>
      </c>
      <c r="I298" s="110"/>
      <c r="J298" s="88"/>
    </row>
    <row r="299" spans="1:10" x14ac:dyDescent="0.2">
      <c r="A299" s="87">
        <v>609</v>
      </c>
      <c r="B299" s="135" t="s">
        <v>336</v>
      </c>
      <c r="C299" s="89" t="s">
        <v>320</v>
      </c>
      <c r="D299" s="90"/>
      <c r="E299" s="110" t="str">
        <f t="shared" si="9"/>
        <v xml:space="preserve">15.4.2 制動性能  </v>
      </c>
      <c r="F299" s="110" t="str">
        <f t="shared" si="10"/>
        <v xml:space="preserve">15.4.2 制動性能  </v>
      </c>
      <c r="G299" s="91">
        <v>32000</v>
      </c>
      <c r="H299" s="91">
        <v>35200</v>
      </c>
      <c r="I299" s="110"/>
      <c r="J299" s="88" t="s">
        <v>745</v>
      </c>
    </row>
    <row r="300" spans="1:10" s="121" customFormat="1" hidden="1" x14ac:dyDescent="0.2">
      <c r="A300" s="114">
        <v>610</v>
      </c>
      <c r="B300" s="129"/>
      <c r="C300" s="130"/>
      <c r="D300" s="117"/>
      <c r="E300" s="118" t="s">
        <v>448</v>
      </c>
      <c r="F300" s="118"/>
      <c r="G300" s="119"/>
      <c r="H300" s="119"/>
      <c r="I300" s="118"/>
      <c r="J300" s="120"/>
    </row>
    <row r="301" spans="1:10" x14ac:dyDescent="0.2">
      <c r="A301" s="87">
        <v>900</v>
      </c>
      <c r="B301" s="92" t="s">
        <v>321</v>
      </c>
      <c r="C301" s="89" t="s">
        <v>322</v>
      </c>
      <c r="D301" s="90"/>
      <c r="E301" s="110" t="str">
        <f t="shared" si="9"/>
        <v xml:space="preserve">労務費（試験前準備）  </v>
      </c>
      <c r="F301" s="110" t="str">
        <f t="shared" si="10"/>
        <v xml:space="preserve">労務費（試験前準備）  </v>
      </c>
      <c r="G301" s="91">
        <v>5000</v>
      </c>
      <c r="H301" s="91">
        <v>5500</v>
      </c>
      <c r="I301" s="110"/>
      <c r="J301" s="88" t="s">
        <v>738</v>
      </c>
    </row>
    <row r="302" spans="1:10" x14ac:dyDescent="0.2">
      <c r="A302" s="87">
        <v>901</v>
      </c>
      <c r="B302" s="134" t="s">
        <v>321</v>
      </c>
      <c r="C302" s="89" t="s">
        <v>323</v>
      </c>
      <c r="D302" s="88"/>
      <c r="E302" s="110" t="str">
        <f t="shared" si="9"/>
        <v xml:space="preserve">労務費（試験後整理）  </v>
      </c>
      <c r="F302" s="110" t="str">
        <f t="shared" si="10"/>
        <v xml:space="preserve">労務費（試験後整理）  </v>
      </c>
      <c r="G302" s="91">
        <v>5000</v>
      </c>
      <c r="H302" s="91">
        <v>5500</v>
      </c>
      <c r="I302" s="110"/>
      <c r="J302" s="88" t="s">
        <v>738</v>
      </c>
    </row>
    <row r="303" spans="1:10" ht="13" x14ac:dyDescent="0.2">
      <c r="A303" s="87">
        <v>902</v>
      </c>
      <c r="B303" s="134" t="s">
        <v>321</v>
      </c>
      <c r="C303" s="89" t="s">
        <v>324</v>
      </c>
      <c r="D303" s="109" t="s">
        <v>325</v>
      </c>
      <c r="E303" s="110" t="str">
        <f t="shared" si="9"/>
        <v>立会試験（追加請求）  30分未満の試験立会は無料、30分経過以降手数料発生</v>
      </c>
      <c r="F303" s="110" t="str">
        <f t="shared" si="10"/>
        <v>立会試験（追加請求）  30分未満の試験立会は無料、30分経過以降手数料発生</v>
      </c>
      <c r="G303" s="91">
        <v>5000</v>
      </c>
      <c r="H303" s="91">
        <v>5500</v>
      </c>
      <c r="I303" s="110"/>
      <c r="J303" s="88" t="s">
        <v>738</v>
      </c>
    </row>
    <row r="304" spans="1:10" x14ac:dyDescent="0.2">
      <c r="A304" s="87">
        <v>903</v>
      </c>
      <c r="B304" s="134" t="s">
        <v>321</v>
      </c>
      <c r="C304" s="89" t="s">
        <v>326</v>
      </c>
      <c r="D304" s="94" t="s">
        <v>759</v>
      </c>
      <c r="E304" s="110" t="str">
        <f t="shared" si="9"/>
        <v>試験証明書／試験報告書  表紙含む2ページまで</v>
      </c>
      <c r="F304" s="110" t="str">
        <f t="shared" si="10"/>
        <v>試験証明書／試験報告書  表紙含む2ページまで</v>
      </c>
      <c r="G304" s="95">
        <v>3500</v>
      </c>
      <c r="H304" s="95">
        <v>3850.0000000000005</v>
      </c>
      <c r="I304" s="110"/>
      <c r="J304" s="93"/>
    </row>
    <row r="305" spans="1:10" x14ac:dyDescent="0.2">
      <c r="A305" s="87">
        <v>904</v>
      </c>
      <c r="B305" s="134" t="s">
        <v>321</v>
      </c>
      <c r="C305" s="89" t="s">
        <v>326</v>
      </c>
      <c r="D305" s="90" t="s">
        <v>760</v>
      </c>
      <c r="E305" s="110" t="str">
        <f t="shared" si="9"/>
        <v>試験証明書／試験報告書  以降1ページあたりの手数料</v>
      </c>
      <c r="F305" s="110" t="str">
        <f t="shared" si="10"/>
        <v>試験証明書／試験報告書  以降1ページあたりの手数料</v>
      </c>
      <c r="G305" s="91">
        <v>2500</v>
      </c>
      <c r="H305" s="91">
        <v>2750</v>
      </c>
      <c r="I305" s="110"/>
      <c r="J305" s="88"/>
    </row>
    <row r="306" spans="1:10" x14ac:dyDescent="0.2">
      <c r="A306" s="87">
        <v>905</v>
      </c>
      <c r="B306" s="134" t="s">
        <v>321</v>
      </c>
      <c r="C306" s="89" t="s">
        <v>327</v>
      </c>
      <c r="D306" s="90"/>
      <c r="E306" s="110" t="str">
        <f t="shared" si="9"/>
        <v xml:space="preserve">出張指導料  </v>
      </c>
      <c r="F306" s="110" t="str">
        <f t="shared" si="10"/>
        <v xml:space="preserve">出張指導料  </v>
      </c>
      <c r="G306" s="91">
        <v>70000</v>
      </c>
      <c r="H306" s="91">
        <v>77000</v>
      </c>
      <c r="I306" s="110"/>
      <c r="J306" s="88" t="s">
        <v>746</v>
      </c>
    </row>
    <row r="307" spans="1:10" x14ac:dyDescent="0.2">
      <c r="A307" s="87">
        <v>906</v>
      </c>
      <c r="B307" s="135" t="s">
        <v>321</v>
      </c>
      <c r="C307" s="89" t="s">
        <v>328</v>
      </c>
      <c r="D307" s="90"/>
      <c r="E307" s="110" t="str">
        <f t="shared" si="9"/>
        <v xml:space="preserve">研修指導料  </v>
      </c>
      <c r="F307" s="110" t="str">
        <f t="shared" si="10"/>
        <v xml:space="preserve">研修指導料  </v>
      </c>
      <c r="G307" s="91">
        <v>70000</v>
      </c>
      <c r="H307" s="91">
        <v>77000</v>
      </c>
      <c r="I307" s="110"/>
      <c r="J307" s="88" t="s">
        <v>746</v>
      </c>
    </row>
    <row r="308" spans="1:10" s="121" customFormat="1" hidden="1" x14ac:dyDescent="0.2">
      <c r="A308" s="114">
        <v>907</v>
      </c>
      <c r="B308" s="131"/>
      <c r="C308" s="132"/>
      <c r="D308" s="131"/>
      <c r="E308" s="118" t="s">
        <v>448</v>
      </c>
      <c r="F308" s="118"/>
      <c r="G308" s="133"/>
      <c r="H308" s="133"/>
      <c r="I308" s="118"/>
      <c r="J308" s="131"/>
    </row>
  </sheetData>
  <sheetProtection sheet="1" objects="1" scenarios="1"/>
  <phoneticPr fontId="3"/>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196D22-8A9C-476B-B515-EB25F4943522}">
  <sheetPr>
    <tabColor rgb="FFFF0000"/>
  </sheetPr>
  <dimension ref="A1:P85"/>
  <sheetViews>
    <sheetView view="pageBreakPreview" zoomScale="115" zoomScaleNormal="100" zoomScaleSheetLayoutView="115" zoomScalePageLayoutView="130" workbookViewId="0">
      <selection activeCell="Q18" sqref="Q18"/>
    </sheetView>
  </sheetViews>
  <sheetFormatPr defaultColWidth="9" defaultRowHeight="16.5" x14ac:dyDescent="0.2"/>
  <cols>
    <col min="1" max="1" width="11.59765625" style="1" customWidth="1"/>
    <col min="2" max="2" width="13.3984375" style="1" customWidth="1"/>
    <col min="3" max="8" width="12" style="1" customWidth="1"/>
    <col min="9" max="9" width="3.19921875" style="63" hidden="1" customWidth="1"/>
    <col min="10" max="10" width="9" style="1"/>
    <col min="11" max="11" width="42.59765625" hidden="1" customWidth="1"/>
    <col min="12" max="12" width="68.59765625" style="1" hidden="1" customWidth="1"/>
    <col min="13" max="14" width="10.3984375" style="1" hidden="1" customWidth="1"/>
    <col min="15" max="15" width="23.796875" style="1" hidden="1" customWidth="1"/>
    <col min="16" max="16" width="105" style="1" hidden="1" customWidth="1"/>
    <col min="17" max="17" width="102.59765625" style="1" bestFit="1" customWidth="1"/>
    <col min="18" max="16384" width="9" style="1"/>
  </cols>
  <sheetData>
    <row r="1" spans="1:16" s="63" customFormat="1" ht="17" thickBot="1" x14ac:dyDescent="0.25">
      <c r="A1" s="316" t="s">
        <v>764</v>
      </c>
      <c r="B1" s="316"/>
      <c r="C1" s="316"/>
      <c r="D1" s="322" t="s">
        <v>152</v>
      </c>
      <c r="E1" s="322"/>
      <c r="F1" s="322" t="s">
        <v>761</v>
      </c>
      <c r="G1" s="322"/>
      <c r="H1" s="322"/>
      <c r="I1" s="160">
        <v>1</v>
      </c>
    </row>
    <row r="2" spans="1:16" ht="33.5" thickBot="1" x14ac:dyDescent="0.25">
      <c r="A2" s="84" t="s">
        <v>137</v>
      </c>
      <c r="B2" s="317"/>
      <c r="C2" s="318"/>
      <c r="D2" s="74" t="s">
        <v>10</v>
      </c>
      <c r="E2" s="75"/>
      <c r="F2" s="76" t="s">
        <v>8</v>
      </c>
      <c r="G2" s="319"/>
      <c r="H2" s="320"/>
      <c r="I2" s="160" t="s">
        <v>155</v>
      </c>
      <c r="K2" s="96"/>
      <c r="L2" s="96"/>
      <c r="M2" s="96"/>
      <c r="N2" s="96"/>
      <c r="O2" s="161"/>
      <c r="P2" s="161"/>
    </row>
    <row r="3" spans="1:16" ht="33.5" thickBot="1" x14ac:dyDescent="0.25">
      <c r="A3" s="83" t="s">
        <v>112</v>
      </c>
      <c r="B3" s="312"/>
      <c r="C3" s="313"/>
      <c r="D3" s="314"/>
      <c r="E3" s="314"/>
      <c r="F3" s="314"/>
      <c r="G3" s="314"/>
      <c r="H3" s="315"/>
      <c r="I3" s="160" t="s">
        <v>155</v>
      </c>
      <c r="K3" s="162"/>
      <c r="L3" s="162"/>
      <c r="M3" s="163" t="s">
        <v>337</v>
      </c>
      <c r="N3" s="163" t="s">
        <v>338</v>
      </c>
      <c r="O3" s="163" t="s">
        <v>339</v>
      </c>
      <c r="P3" s="163"/>
    </row>
    <row r="4" spans="1:16" ht="17" thickTop="1" x14ac:dyDescent="0.2">
      <c r="A4" s="164" t="s">
        <v>127</v>
      </c>
      <c r="B4" s="165" t="s">
        <v>128</v>
      </c>
      <c r="C4" s="321"/>
      <c r="D4" s="321"/>
      <c r="E4" s="165" t="s">
        <v>114</v>
      </c>
      <c r="F4" s="321"/>
      <c r="G4" s="321"/>
      <c r="H4" s="323"/>
      <c r="I4" s="63">
        <v>1</v>
      </c>
      <c r="K4" s="96"/>
      <c r="L4" s="96"/>
      <c r="M4" s="96"/>
      <c r="N4" s="96"/>
      <c r="O4" s="161"/>
      <c r="P4" s="161"/>
    </row>
    <row r="5" spans="1:16" ht="26" x14ac:dyDescent="0.2">
      <c r="A5" s="253" t="s">
        <v>129</v>
      </c>
      <c r="B5" s="85" t="s">
        <v>170</v>
      </c>
      <c r="C5" s="255" t="s">
        <v>109</v>
      </c>
      <c r="D5" s="255"/>
      <c r="E5" s="255"/>
      <c r="F5" s="255"/>
      <c r="G5" s="255"/>
      <c r="H5" s="166" t="s">
        <v>171</v>
      </c>
      <c r="I5" s="167" t="s">
        <v>155</v>
      </c>
    </row>
    <row r="6" spans="1:16" x14ac:dyDescent="0.2">
      <c r="A6" s="253"/>
      <c r="B6" s="168"/>
      <c r="C6" s="241" t="str">
        <f>IF($B6="","",VLOOKUP($B6,手数料表!$A$1:$J$308,5))</f>
        <v/>
      </c>
      <c r="D6" s="241"/>
      <c r="E6" s="241"/>
      <c r="F6" s="241"/>
      <c r="G6" s="241"/>
      <c r="H6" s="169"/>
      <c r="I6" s="63">
        <v>1</v>
      </c>
    </row>
    <row r="7" spans="1:16" x14ac:dyDescent="0.2">
      <c r="A7" s="253"/>
      <c r="B7" s="168"/>
      <c r="C7" s="241" t="str">
        <f>IF($B7="","",VLOOKUP($B7,手数料表!$A$1:$J$308,5))</f>
        <v/>
      </c>
      <c r="D7" s="241"/>
      <c r="E7" s="241"/>
      <c r="F7" s="241"/>
      <c r="G7" s="241"/>
      <c r="H7" s="169"/>
      <c r="I7" s="63">
        <v>1</v>
      </c>
    </row>
    <row r="8" spans="1:16" x14ac:dyDescent="0.2">
      <c r="A8" s="253"/>
      <c r="B8" s="168"/>
      <c r="C8" s="241" t="str">
        <f>IF($B8="","",VLOOKUP($B8,手数料表!$A$1:$J$308,5))</f>
        <v/>
      </c>
      <c r="D8" s="241"/>
      <c r="E8" s="241"/>
      <c r="F8" s="241"/>
      <c r="G8" s="241"/>
      <c r="H8" s="169"/>
      <c r="I8" s="63">
        <v>1</v>
      </c>
    </row>
    <row r="9" spans="1:16" x14ac:dyDescent="0.2">
      <c r="A9" s="253"/>
      <c r="B9" s="168"/>
      <c r="C9" s="241" t="str">
        <f>IF($B9="","",VLOOKUP($B9,手数料表!$A$1:$J$308,5))</f>
        <v/>
      </c>
      <c r="D9" s="241"/>
      <c r="E9" s="241"/>
      <c r="F9" s="241"/>
      <c r="G9" s="241"/>
      <c r="H9" s="169"/>
      <c r="I9" s="63">
        <v>1</v>
      </c>
    </row>
    <row r="10" spans="1:16" x14ac:dyDescent="0.2">
      <c r="A10" s="253"/>
      <c r="B10" s="168"/>
      <c r="C10" s="241" t="str">
        <f>IF($B10="","",VLOOKUP($B10,手数料表!$A$1:$J$308,5))</f>
        <v/>
      </c>
      <c r="D10" s="241"/>
      <c r="E10" s="241"/>
      <c r="F10" s="241"/>
      <c r="G10" s="241"/>
      <c r="H10" s="169"/>
      <c r="I10" s="63">
        <v>1</v>
      </c>
    </row>
    <row r="11" spans="1:16" x14ac:dyDescent="0.2">
      <c r="A11" s="253"/>
      <c r="B11" s="168"/>
      <c r="C11" s="241" t="str">
        <f>IF($B11="","",VLOOKUP($B11,手数料表!$A$1:$J$308,5))</f>
        <v/>
      </c>
      <c r="D11" s="241"/>
      <c r="E11" s="241"/>
      <c r="F11" s="241"/>
      <c r="G11" s="241"/>
      <c r="H11" s="169"/>
      <c r="I11" s="63">
        <v>1</v>
      </c>
    </row>
    <row r="12" spans="1:16" x14ac:dyDescent="0.2">
      <c r="A12" s="253"/>
      <c r="B12" s="168"/>
      <c r="C12" s="241" t="str">
        <f>IF($B12="","",VLOOKUP($B12,手数料表!$A$1:$J$308,5))</f>
        <v/>
      </c>
      <c r="D12" s="241"/>
      <c r="E12" s="241"/>
      <c r="F12" s="241"/>
      <c r="G12" s="241"/>
      <c r="H12" s="169"/>
      <c r="I12" s="63">
        <v>1</v>
      </c>
    </row>
    <row r="13" spans="1:16" x14ac:dyDescent="0.2">
      <c r="A13" s="253"/>
      <c r="B13" s="168"/>
      <c r="C13" s="241" t="str">
        <f>IF($B13="","",VLOOKUP($B13,手数料表!$A$1:$J$308,5))</f>
        <v/>
      </c>
      <c r="D13" s="241"/>
      <c r="E13" s="241"/>
      <c r="F13" s="241"/>
      <c r="G13" s="241"/>
      <c r="H13" s="169"/>
      <c r="I13" s="63">
        <v>1</v>
      </c>
    </row>
    <row r="14" spans="1:16" x14ac:dyDescent="0.2">
      <c r="A14" s="253"/>
      <c r="B14" s="168"/>
      <c r="C14" s="241" t="str">
        <f>IF($B14="","",VLOOKUP($B14,手数料表!$A$1:$J$308,5))</f>
        <v/>
      </c>
      <c r="D14" s="241"/>
      <c r="E14" s="241"/>
      <c r="F14" s="241"/>
      <c r="G14" s="241"/>
      <c r="H14" s="169"/>
      <c r="I14" s="63">
        <v>1</v>
      </c>
    </row>
    <row r="15" spans="1:16" x14ac:dyDescent="0.2">
      <c r="A15" s="253"/>
      <c r="B15" s="168"/>
      <c r="C15" s="241" t="str">
        <f>IF($B15="","",VLOOKUP($B15,手数料表!$A$1:$J$308,5))</f>
        <v/>
      </c>
      <c r="D15" s="241"/>
      <c r="E15" s="241"/>
      <c r="F15" s="241"/>
      <c r="G15" s="241"/>
      <c r="H15" s="169"/>
      <c r="I15" s="63">
        <v>1</v>
      </c>
    </row>
    <row r="16" spans="1:16" x14ac:dyDescent="0.2">
      <c r="A16" s="253"/>
      <c r="B16" s="168"/>
      <c r="C16" s="241" t="str">
        <f>IF($B16="","",VLOOKUP($B16,手数料表!$A$1:$J$308,5))</f>
        <v/>
      </c>
      <c r="D16" s="241"/>
      <c r="E16" s="241"/>
      <c r="F16" s="241"/>
      <c r="G16" s="241"/>
      <c r="H16" s="169"/>
      <c r="I16" s="63">
        <v>1</v>
      </c>
    </row>
    <row r="17" spans="1:9" x14ac:dyDescent="0.2">
      <c r="A17" s="253"/>
      <c r="B17" s="168"/>
      <c r="C17" s="241" t="str">
        <f>IF($B17="","",VLOOKUP($B17,手数料表!$A$1:$J$308,5))</f>
        <v/>
      </c>
      <c r="D17" s="241"/>
      <c r="E17" s="241"/>
      <c r="F17" s="241"/>
      <c r="G17" s="241"/>
      <c r="H17" s="169"/>
      <c r="I17" s="63">
        <v>1</v>
      </c>
    </row>
    <row r="18" spans="1:9" x14ac:dyDescent="0.2">
      <c r="A18" s="253"/>
      <c r="B18" s="168"/>
      <c r="C18" s="241" t="str">
        <f>IF($B18="","",VLOOKUP($B18,手数料表!$A$1:$J$308,5))</f>
        <v/>
      </c>
      <c r="D18" s="241"/>
      <c r="E18" s="241"/>
      <c r="F18" s="241"/>
      <c r="G18" s="241"/>
      <c r="H18" s="169"/>
      <c r="I18" s="63">
        <v>1</v>
      </c>
    </row>
    <row r="19" spans="1:9" x14ac:dyDescent="0.2">
      <c r="A19" s="253"/>
      <c r="B19" s="168"/>
      <c r="C19" s="241" t="str">
        <f>IF($B19="","",VLOOKUP($B19,手数料表!$A$1:$J$308,5))</f>
        <v/>
      </c>
      <c r="D19" s="241"/>
      <c r="E19" s="241"/>
      <c r="F19" s="241"/>
      <c r="G19" s="241"/>
      <c r="H19" s="169"/>
      <c r="I19" s="63">
        <v>1</v>
      </c>
    </row>
    <row r="20" spans="1:9" ht="17" thickBot="1" x14ac:dyDescent="0.25">
      <c r="A20" s="256"/>
      <c r="B20" s="170"/>
      <c r="C20" s="241" t="str">
        <f>IF($B20="","",VLOOKUP($B20,手数料表!$A$1:$J$308,5))</f>
        <v/>
      </c>
      <c r="D20" s="241"/>
      <c r="E20" s="241"/>
      <c r="F20" s="241"/>
      <c r="G20" s="241"/>
      <c r="H20" s="171"/>
      <c r="I20" s="63">
        <v>1</v>
      </c>
    </row>
    <row r="21" spans="1:9" ht="17" thickTop="1" x14ac:dyDescent="0.2">
      <c r="A21" s="311" t="s">
        <v>132</v>
      </c>
      <c r="B21" s="172" t="s">
        <v>163</v>
      </c>
      <c r="C21" s="305" t="s">
        <v>133</v>
      </c>
      <c r="D21" s="305" t="s">
        <v>134</v>
      </c>
      <c r="E21" s="305" t="s">
        <v>135</v>
      </c>
      <c r="F21" s="305" t="s">
        <v>136</v>
      </c>
      <c r="G21" s="307" t="s">
        <v>138</v>
      </c>
      <c r="H21" s="309"/>
      <c r="I21" s="63">
        <v>1</v>
      </c>
    </row>
    <row r="22" spans="1:9" ht="26" x14ac:dyDescent="0.2">
      <c r="A22" s="295"/>
      <c r="B22" s="158"/>
      <c r="C22" s="306"/>
      <c r="D22" s="306"/>
      <c r="E22" s="306"/>
      <c r="F22" s="306"/>
      <c r="G22" s="308"/>
      <c r="H22" s="310"/>
      <c r="I22" s="167" t="s">
        <v>155</v>
      </c>
    </row>
    <row r="23" spans="1:9" x14ac:dyDescent="0.2">
      <c r="A23" s="256" t="s">
        <v>9</v>
      </c>
      <c r="B23" s="172" t="s">
        <v>163</v>
      </c>
      <c r="C23" s="296" t="s">
        <v>151</v>
      </c>
      <c r="D23" s="297"/>
      <c r="E23" s="297"/>
      <c r="F23" s="297"/>
      <c r="G23" s="297"/>
      <c r="H23" s="298"/>
      <c r="I23" s="63">
        <v>1</v>
      </c>
    </row>
    <row r="24" spans="1:9" ht="16.5" customHeight="1" x14ac:dyDescent="0.2">
      <c r="A24" s="259"/>
      <c r="B24" s="324"/>
      <c r="C24" s="326" t="s">
        <v>159</v>
      </c>
      <c r="D24" s="327"/>
      <c r="E24" s="327"/>
      <c r="F24" s="327"/>
      <c r="G24" s="327"/>
      <c r="H24" s="328"/>
      <c r="I24" s="63">
        <v>1</v>
      </c>
    </row>
    <row r="25" spans="1:9" x14ac:dyDescent="0.2">
      <c r="A25" s="259"/>
      <c r="B25" s="324"/>
      <c r="C25" s="299" t="s">
        <v>150</v>
      </c>
      <c r="D25" s="300"/>
      <c r="E25" s="300"/>
      <c r="F25" s="300"/>
      <c r="G25" s="300"/>
      <c r="H25" s="301"/>
      <c r="I25" s="63">
        <v>1</v>
      </c>
    </row>
    <row r="26" spans="1:9" x14ac:dyDescent="0.2">
      <c r="A26" s="295"/>
      <c r="B26" s="325"/>
      <c r="C26" s="302" t="s">
        <v>139</v>
      </c>
      <c r="D26" s="303"/>
      <c r="E26" s="303"/>
      <c r="F26" s="303"/>
      <c r="G26" s="303"/>
      <c r="H26" s="304"/>
      <c r="I26" s="63">
        <v>1</v>
      </c>
    </row>
    <row r="27" spans="1:9" ht="19" x14ac:dyDescent="0.2">
      <c r="A27" s="256" t="s">
        <v>102</v>
      </c>
      <c r="B27" s="47" t="s">
        <v>75</v>
      </c>
      <c r="C27" s="272"/>
      <c r="D27" s="273"/>
      <c r="E27" s="273"/>
      <c r="F27" s="273"/>
      <c r="G27" s="273"/>
      <c r="H27" s="274"/>
      <c r="I27" s="173">
        <v>1</v>
      </c>
    </row>
    <row r="28" spans="1:9" ht="19" x14ac:dyDescent="0.2">
      <c r="A28" s="259"/>
      <c r="B28" s="46" t="s">
        <v>754</v>
      </c>
      <c r="C28" s="267"/>
      <c r="D28" s="268"/>
      <c r="E28" s="268"/>
      <c r="F28" s="268"/>
      <c r="G28" s="268"/>
      <c r="H28" s="269"/>
      <c r="I28" s="173">
        <v>1</v>
      </c>
    </row>
    <row r="29" spans="1:9" ht="38" x14ac:dyDescent="0.2">
      <c r="A29" s="259"/>
      <c r="B29" s="46" t="s">
        <v>755</v>
      </c>
      <c r="C29" s="265"/>
      <c r="D29" s="265"/>
      <c r="E29" s="265"/>
      <c r="F29" s="265"/>
      <c r="G29" s="265"/>
      <c r="H29" s="266"/>
      <c r="I29" s="174" t="s">
        <v>756</v>
      </c>
    </row>
    <row r="30" spans="1:9" x14ac:dyDescent="0.2">
      <c r="A30" s="259"/>
      <c r="B30" s="46" t="s">
        <v>76</v>
      </c>
      <c r="C30" s="261"/>
      <c r="D30" s="262"/>
      <c r="E30" s="46" t="s">
        <v>77</v>
      </c>
      <c r="F30" s="262"/>
      <c r="G30" s="262"/>
      <c r="H30" s="263"/>
      <c r="I30" s="63">
        <v>1</v>
      </c>
    </row>
    <row r="31" spans="1:9" x14ac:dyDescent="0.2">
      <c r="A31" s="259"/>
      <c r="B31" s="46" t="s">
        <v>78</v>
      </c>
      <c r="C31" s="261"/>
      <c r="D31" s="264"/>
      <c r="E31" s="46" t="s">
        <v>153</v>
      </c>
      <c r="F31" s="261"/>
      <c r="G31" s="262"/>
      <c r="H31" s="263"/>
      <c r="I31" s="63">
        <v>1</v>
      </c>
    </row>
    <row r="32" spans="1:9" x14ac:dyDescent="0.2">
      <c r="A32" s="259"/>
      <c r="B32" s="270" t="s">
        <v>92</v>
      </c>
      <c r="C32" s="272"/>
      <c r="D32" s="273"/>
      <c r="E32" s="273"/>
      <c r="F32" s="273"/>
      <c r="G32" s="273"/>
      <c r="H32" s="274"/>
      <c r="I32" s="63">
        <v>1</v>
      </c>
    </row>
    <row r="33" spans="1:9" ht="17" thickBot="1" x14ac:dyDescent="0.25">
      <c r="A33" s="260"/>
      <c r="B33" s="271"/>
      <c r="C33" s="275"/>
      <c r="D33" s="276"/>
      <c r="E33" s="276"/>
      <c r="F33" s="276"/>
      <c r="G33" s="276"/>
      <c r="H33" s="277"/>
      <c r="I33" s="63">
        <v>1</v>
      </c>
    </row>
    <row r="34" spans="1:9" x14ac:dyDescent="0.2">
      <c r="A34" s="257" t="s">
        <v>140</v>
      </c>
      <c r="B34" s="86" t="s">
        <v>68</v>
      </c>
      <c r="C34" s="86" t="s">
        <v>74</v>
      </c>
      <c r="D34" s="86" t="s">
        <v>69</v>
      </c>
      <c r="E34" s="86" t="s">
        <v>70</v>
      </c>
      <c r="F34" s="86" t="s">
        <v>71</v>
      </c>
      <c r="G34" s="86" t="s">
        <v>72</v>
      </c>
      <c r="H34" s="86" t="s">
        <v>73</v>
      </c>
      <c r="I34" s="63">
        <v>1</v>
      </c>
    </row>
    <row r="35" spans="1:9" x14ac:dyDescent="0.2">
      <c r="A35" s="258"/>
      <c r="B35" s="9" t="s">
        <v>19</v>
      </c>
      <c r="C35" s="9" t="s">
        <v>20</v>
      </c>
      <c r="D35" s="9" t="s">
        <v>25</v>
      </c>
      <c r="E35" s="9" t="s">
        <v>21</v>
      </c>
      <c r="F35" s="9" t="s">
        <v>22</v>
      </c>
      <c r="G35" s="9" t="s">
        <v>40</v>
      </c>
      <c r="H35" s="9" t="s">
        <v>55</v>
      </c>
      <c r="I35" s="63">
        <v>1</v>
      </c>
    </row>
    <row r="36" spans="1:9" x14ac:dyDescent="0.2">
      <c r="A36" s="278" t="s">
        <v>141</v>
      </c>
      <c r="B36" s="282"/>
      <c r="C36" s="283"/>
      <c r="D36" s="283"/>
      <c r="E36" s="283"/>
      <c r="F36" s="283"/>
      <c r="G36" s="283"/>
      <c r="H36" s="280" t="s">
        <v>765</v>
      </c>
      <c r="I36" s="63">
        <v>1</v>
      </c>
    </row>
    <row r="37" spans="1:9" x14ac:dyDescent="0.2">
      <c r="A37" s="279"/>
      <c r="B37" s="284"/>
      <c r="C37" s="285"/>
      <c r="D37" s="285"/>
      <c r="E37" s="285"/>
      <c r="F37" s="285"/>
      <c r="G37" s="285"/>
      <c r="H37" s="281"/>
      <c r="I37" s="63">
        <v>1</v>
      </c>
    </row>
    <row r="38" spans="1:9" x14ac:dyDescent="0.2">
      <c r="A38" s="9" t="s">
        <v>11</v>
      </c>
      <c r="B38" s="284" t="s">
        <v>7</v>
      </c>
      <c r="C38" s="288"/>
      <c r="D38" s="159" t="s">
        <v>85</v>
      </c>
      <c r="E38" s="289" t="s">
        <v>28</v>
      </c>
      <c r="F38" s="290"/>
      <c r="G38" s="290"/>
      <c r="H38" s="290"/>
      <c r="I38" s="63">
        <v>1</v>
      </c>
    </row>
    <row r="39" spans="1:9" ht="36" x14ac:dyDescent="0.2">
      <c r="A39" s="6"/>
      <c r="B39" s="292"/>
      <c r="C39" s="293"/>
      <c r="D39" s="7"/>
      <c r="E39" s="291"/>
      <c r="F39" s="291"/>
      <c r="G39" s="291"/>
      <c r="H39" s="291"/>
      <c r="I39" s="175" t="s">
        <v>156</v>
      </c>
    </row>
    <row r="40" spans="1:9" x14ac:dyDescent="0.2">
      <c r="A40" s="9" t="s">
        <v>23</v>
      </c>
      <c r="B40" s="294" t="s">
        <v>24</v>
      </c>
      <c r="C40" s="294"/>
      <c r="D40" s="9" t="s">
        <v>86</v>
      </c>
      <c r="E40" s="291"/>
      <c r="F40" s="291"/>
      <c r="G40" s="291"/>
      <c r="H40" s="291"/>
      <c r="I40" s="63">
        <v>1</v>
      </c>
    </row>
    <row r="41" spans="1:9" ht="36" x14ac:dyDescent="0.2">
      <c r="A41" s="6"/>
      <c r="B41" s="292"/>
      <c r="C41" s="293"/>
      <c r="D41" s="6"/>
      <c r="E41" s="291"/>
      <c r="F41" s="291"/>
      <c r="G41" s="291"/>
      <c r="H41" s="291"/>
      <c r="I41" s="175" t="s">
        <v>156</v>
      </c>
    </row>
    <row r="42" spans="1:9" x14ac:dyDescent="0.2">
      <c r="A42" s="286" t="s">
        <v>154</v>
      </c>
      <c r="B42" s="286"/>
      <c r="C42" s="286"/>
      <c r="D42" s="286"/>
      <c r="E42" s="286"/>
      <c r="F42" s="286"/>
      <c r="G42" s="286"/>
      <c r="H42" s="286"/>
      <c r="I42" s="160">
        <v>1</v>
      </c>
    </row>
    <row r="43" spans="1:9" ht="33" x14ac:dyDescent="0.2">
      <c r="A43" s="286"/>
      <c r="B43" s="286"/>
      <c r="C43" s="286"/>
      <c r="D43" s="286"/>
      <c r="E43" s="286"/>
      <c r="F43" s="286"/>
      <c r="G43" s="286"/>
      <c r="H43" s="286"/>
      <c r="I43" s="160" t="s">
        <v>155</v>
      </c>
    </row>
    <row r="44" spans="1:9" ht="33.5" thickBot="1" x14ac:dyDescent="0.25">
      <c r="A44" s="287"/>
      <c r="B44" s="287"/>
      <c r="C44" s="287"/>
      <c r="D44" s="287"/>
      <c r="E44" s="287"/>
      <c r="F44" s="287"/>
      <c r="G44" s="287"/>
      <c r="H44" s="287"/>
      <c r="I44" s="160" t="s">
        <v>155</v>
      </c>
    </row>
    <row r="45" spans="1:9" x14ac:dyDescent="0.2">
      <c r="A45" s="176" t="s">
        <v>130</v>
      </c>
      <c r="B45" s="177" t="s">
        <v>128</v>
      </c>
      <c r="C45" s="251"/>
      <c r="D45" s="251"/>
      <c r="E45" s="177" t="s">
        <v>114</v>
      </c>
      <c r="F45" s="251"/>
      <c r="G45" s="251"/>
      <c r="H45" s="252"/>
      <c r="I45" s="63">
        <v>1</v>
      </c>
    </row>
    <row r="46" spans="1:9" ht="26" x14ac:dyDescent="0.2">
      <c r="A46" s="253" t="s">
        <v>129</v>
      </c>
      <c r="B46" s="85" t="s">
        <v>170</v>
      </c>
      <c r="C46" s="255" t="s">
        <v>109</v>
      </c>
      <c r="D46" s="255"/>
      <c r="E46" s="255"/>
      <c r="F46" s="255"/>
      <c r="G46" s="255"/>
      <c r="H46" s="166" t="s">
        <v>171</v>
      </c>
      <c r="I46" s="167" t="s">
        <v>155</v>
      </c>
    </row>
    <row r="47" spans="1:9" x14ac:dyDescent="0.2">
      <c r="A47" s="253"/>
      <c r="B47" s="178"/>
      <c r="C47" s="241" t="str">
        <f>IF($B47="","",VLOOKUP($B47,手数料表!$A$1:$J$308,5))</f>
        <v/>
      </c>
      <c r="D47" s="241"/>
      <c r="E47" s="241"/>
      <c r="F47" s="241"/>
      <c r="G47" s="241"/>
      <c r="H47" s="169"/>
      <c r="I47" s="63">
        <v>1</v>
      </c>
    </row>
    <row r="48" spans="1:9" x14ac:dyDescent="0.2">
      <c r="A48" s="253"/>
      <c r="B48" s="178"/>
      <c r="C48" s="241" t="str">
        <f>IF($B48="","",VLOOKUP($B48,手数料表!$A$1:$J$308,5))</f>
        <v/>
      </c>
      <c r="D48" s="241"/>
      <c r="E48" s="241"/>
      <c r="F48" s="241"/>
      <c r="G48" s="241"/>
      <c r="H48" s="169"/>
      <c r="I48" s="63">
        <v>1</v>
      </c>
    </row>
    <row r="49" spans="1:9" x14ac:dyDescent="0.2">
      <c r="A49" s="253"/>
      <c r="B49" s="178"/>
      <c r="C49" s="241" t="str">
        <f>IF($B49="","",VLOOKUP($B49,手数料表!$A$1:$J$308,5))</f>
        <v/>
      </c>
      <c r="D49" s="241"/>
      <c r="E49" s="241"/>
      <c r="F49" s="241"/>
      <c r="G49" s="241"/>
      <c r="H49" s="169"/>
      <c r="I49" s="63">
        <v>1</v>
      </c>
    </row>
    <row r="50" spans="1:9" x14ac:dyDescent="0.2">
      <c r="A50" s="253"/>
      <c r="B50" s="178"/>
      <c r="C50" s="241" t="str">
        <f>IF($B50="","",VLOOKUP($B50,手数料表!$A$1:$J$308,5))</f>
        <v/>
      </c>
      <c r="D50" s="241"/>
      <c r="E50" s="241"/>
      <c r="F50" s="241"/>
      <c r="G50" s="241"/>
      <c r="H50" s="169"/>
      <c r="I50" s="63">
        <v>1</v>
      </c>
    </row>
    <row r="51" spans="1:9" x14ac:dyDescent="0.2">
      <c r="A51" s="253"/>
      <c r="B51" s="178"/>
      <c r="C51" s="241" t="str">
        <f>IF($B51="","",VLOOKUP($B51,手数料表!$A$1:$J$308,5))</f>
        <v/>
      </c>
      <c r="D51" s="241"/>
      <c r="E51" s="241"/>
      <c r="F51" s="241"/>
      <c r="G51" s="241"/>
      <c r="H51" s="169"/>
      <c r="I51" s="63">
        <v>1</v>
      </c>
    </row>
    <row r="52" spans="1:9" x14ac:dyDescent="0.2">
      <c r="A52" s="253"/>
      <c r="B52" s="178"/>
      <c r="C52" s="241" t="str">
        <f>IF($B52="","",VLOOKUP($B52,手数料表!$A$1:$J$308,5))</f>
        <v/>
      </c>
      <c r="D52" s="241"/>
      <c r="E52" s="241"/>
      <c r="F52" s="241"/>
      <c r="G52" s="241"/>
      <c r="H52" s="169"/>
      <c r="I52" s="63">
        <v>1</v>
      </c>
    </row>
    <row r="53" spans="1:9" x14ac:dyDescent="0.2">
      <c r="A53" s="253"/>
      <c r="B53" s="178"/>
      <c r="C53" s="241" t="str">
        <f>IF($B53="","",VLOOKUP($B53,手数料表!$A$1:$J$308,5))</f>
        <v/>
      </c>
      <c r="D53" s="241"/>
      <c r="E53" s="241"/>
      <c r="F53" s="241"/>
      <c r="G53" s="241"/>
      <c r="H53" s="169"/>
      <c r="I53" s="63">
        <v>1</v>
      </c>
    </row>
    <row r="54" spans="1:9" x14ac:dyDescent="0.2">
      <c r="A54" s="253"/>
      <c r="B54" s="178"/>
      <c r="C54" s="241" t="str">
        <f>IF($B54="","",VLOOKUP($B54,手数料表!$A$1:$J$308,5))</f>
        <v/>
      </c>
      <c r="D54" s="241"/>
      <c r="E54" s="241"/>
      <c r="F54" s="241"/>
      <c r="G54" s="241"/>
      <c r="H54" s="169"/>
      <c r="I54" s="63">
        <v>1</v>
      </c>
    </row>
    <row r="55" spans="1:9" x14ac:dyDescent="0.2">
      <c r="A55" s="253"/>
      <c r="B55" s="178"/>
      <c r="C55" s="241" t="str">
        <f>IF($B55="","",VLOOKUP($B55,手数料表!$A$1:$J$308,5))</f>
        <v/>
      </c>
      <c r="D55" s="241"/>
      <c r="E55" s="241"/>
      <c r="F55" s="241"/>
      <c r="G55" s="241"/>
      <c r="H55" s="169"/>
      <c r="I55" s="63">
        <v>1</v>
      </c>
    </row>
    <row r="56" spans="1:9" x14ac:dyDescent="0.2">
      <c r="A56" s="253"/>
      <c r="B56" s="178"/>
      <c r="C56" s="241" t="str">
        <f>IF($B56="","",VLOOKUP($B56,手数料表!$A$1:$J$308,5))</f>
        <v/>
      </c>
      <c r="D56" s="241"/>
      <c r="E56" s="241"/>
      <c r="F56" s="241"/>
      <c r="G56" s="241"/>
      <c r="H56" s="169"/>
      <c r="I56" s="63">
        <v>1</v>
      </c>
    </row>
    <row r="57" spans="1:9" x14ac:dyDescent="0.2">
      <c r="A57" s="253"/>
      <c r="B57" s="178"/>
      <c r="C57" s="241" t="str">
        <f>IF($B57="","",VLOOKUP($B57,手数料表!$A$1:$J$308,5))</f>
        <v/>
      </c>
      <c r="D57" s="241"/>
      <c r="E57" s="241"/>
      <c r="F57" s="241"/>
      <c r="G57" s="241"/>
      <c r="H57" s="169"/>
      <c r="I57" s="63">
        <v>1</v>
      </c>
    </row>
    <row r="58" spans="1:9" x14ac:dyDescent="0.2">
      <c r="A58" s="253"/>
      <c r="B58" s="178"/>
      <c r="C58" s="241" t="str">
        <f>IF($B58="","",VLOOKUP($B58,手数料表!$A$1:$J$308,5))</f>
        <v/>
      </c>
      <c r="D58" s="241"/>
      <c r="E58" s="241"/>
      <c r="F58" s="241"/>
      <c r="G58" s="241"/>
      <c r="H58" s="169"/>
      <c r="I58" s="63">
        <v>1</v>
      </c>
    </row>
    <row r="59" spans="1:9" x14ac:dyDescent="0.2">
      <c r="A59" s="253"/>
      <c r="B59" s="178"/>
      <c r="C59" s="241" t="str">
        <f>IF($B59="","",VLOOKUP($B59,手数料表!$A$1:$J$308,5))</f>
        <v/>
      </c>
      <c r="D59" s="241"/>
      <c r="E59" s="241"/>
      <c r="F59" s="241"/>
      <c r="G59" s="241"/>
      <c r="H59" s="169"/>
      <c r="I59" s="63">
        <v>1</v>
      </c>
    </row>
    <row r="60" spans="1:9" x14ac:dyDescent="0.2">
      <c r="A60" s="253"/>
      <c r="B60" s="178"/>
      <c r="C60" s="241" t="str">
        <f>IF($B60="","",VLOOKUP($B60,手数料表!$A$1:$J$308,5))</f>
        <v/>
      </c>
      <c r="D60" s="241"/>
      <c r="E60" s="241"/>
      <c r="F60" s="241"/>
      <c r="G60" s="241"/>
      <c r="H60" s="169"/>
      <c r="I60" s="63">
        <v>1</v>
      </c>
    </row>
    <row r="61" spans="1:9" ht="17" thickBot="1" x14ac:dyDescent="0.25">
      <c r="A61" s="256"/>
      <c r="B61" s="178"/>
      <c r="C61" s="241" t="str">
        <f>IF($B61="","",VLOOKUP($B61,手数料表!$A$1:$J$308,5))</f>
        <v/>
      </c>
      <c r="D61" s="241"/>
      <c r="E61" s="241"/>
      <c r="F61" s="241"/>
      <c r="G61" s="241"/>
      <c r="H61" s="169"/>
      <c r="I61" s="63">
        <v>1</v>
      </c>
    </row>
    <row r="62" spans="1:9" x14ac:dyDescent="0.2">
      <c r="A62" s="176" t="s">
        <v>131</v>
      </c>
      <c r="B62" s="177" t="s">
        <v>128</v>
      </c>
      <c r="C62" s="251"/>
      <c r="D62" s="251"/>
      <c r="E62" s="177" t="s">
        <v>114</v>
      </c>
      <c r="F62" s="251"/>
      <c r="G62" s="251"/>
      <c r="H62" s="252"/>
      <c r="I62" s="63">
        <v>1</v>
      </c>
    </row>
    <row r="63" spans="1:9" ht="26" x14ac:dyDescent="0.2">
      <c r="A63" s="253" t="s">
        <v>129</v>
      </c>
      <c r="B63" s="85" t="s">
        <v>170</v>
      </c>
      <c r="C63" s="255" t="s">
        <v>109</v>
      </c>
      <c r="D63" s="255"/>
      <c r="E63" s="255"/>
      <c r="F63" s="255"/>
      <c r="G63" s="255"/>
      <c r="H63" s="166" t="s">
        <v>171</v>
      </c>
      <c r="I63" s="167" t="s">
        <v>155</v>
      </c>
    </row>
    <row r="64" spans="1:9" x14ac:dyDescent="0.2">
      <c r="A64" s="253"/>
      <c r="B64" s="178"/>
      <c r="C64" s="241" t="str">
        <f>IF($B64="","",VLOOKUP($B64,手数料表!$A$1:$J$308,5))</f>
        <v/>
      </c>
      <c r="D64" s="241"/>
      <c r="E64" s="241"/>
      <c r="F64" s="241"/>
      <c r="G64" s="241"/>
      <c r="H64" s="169"/>
      <c r="I64" s="63">
        <v>1</v>
      </c>
    </row>
    <row r="65" spans="1:9" x14ac:dyDescent="0.2">
      <c r="A65" s="253"/>
      <c r="B65" s="178"/>
      <c r="C65" s="241" t="str">
        <f>IF($B65="","",VLOOKUP($B65,手数料表!$A$1:$J$308,5))</f>
        <v/>
      </c>
      <c r="D65" s="241"/>
      <c r="E65" s="241"/>
      <c r="F65" s="241"/>
      <c r="G65" s="241"/>
      <c r="H65" s="169"/>
      <c r="I65" s="63">
        <v>1</v>
      </c>
    </row>
    <row r="66" spans="1:9" x14ac:dyDescent="0.2">
      <c r="A66" s="253"/>
      <c r="B66" s="178"/>
      <c r="C66" s="241" t="str">
        <f>IF($B66="","",VLOOKUP($B66,手数料表!$A$1:$J$308,5))</f>
        <v/>
      </c>
      <c r="D66" s="241"/>
      <c r="E66" s="241"/>
      <c r="F66" s="241"/>
      <c r="G66" s="241"/>
      <c r="H66" s="169"/>
      <c r="I66" s="63">
        <v>1</v>
      </c>
    </row>
    <row r="67" spans="1:9" x14ac:dyDescent="0.2">
      <c r="A67" s="253"/>
      <c r="B67" s="178"/>
      <c r="C67" s="241" t="str">
        <f>IF($B67="","",VLOOKUP($B67,手数料表!$A$1:$J$308,5))</f>
        <v/>
      </c>
      <c r="D67" s="241"/>
      <c r="E67" s="241"/>
      <c r="F67" s="241"/>
      <c r="G67" s="241"/>
      <c r="H67" s="169"/>
      <c r="I67" s="63">
        <v>1</v>
      </c>
    </row>
    <row r="68" spans="1:9" x14ac:dyDescent="0.2">
      <c r="A68" s="253"/>
      <c r="B68" s="178"/>
      <c r="C68" s="241" t="str">
        <f>IF($B68="","",VLOOKUP($B68,手数料表!$A$1:$J$308,5))</f>
        <v/>
      </c>
      <c r="D68" s="241"/>
      <c r="E68" s="241"/>
      <c r="F68" s="241"/>
      <c r="G68" s="241"/>
      <c r="H68" s="169"/>
      <c r="I68" s="63">
        <v>1</v>
      </c>
    </row>
    <row r="69" spans="1:9" x14ac:dyDescent="0.2">
      <c r="A69" s="253"/>
      <c r="B69" s="178"/>
      <c r="C69" s="241" t="str">
        <f>IF($B69="","",VLOOKUP($B69,手数料表!$A$1:$J$308,5))</f>
        <v/>
      </c>
      <c r="D69" s="241"/>
      <c r="E69" s="241"/>
      <c r="F69" s="241"/>
      <c r="G69" s="241"/>
      <c r="H69" s="169"/>
      <c r="I69" s="63">
        <v>1</v>
      </c>
    </row>
    <row r="70" spans="1:9" x14ac:dyDescent="0.2">
      <c r="A70" s="253"/>
      <c r="B70" s="178"/>
      <c r="C70" s="241" t="str">
        <f>IF($B70="","",VLOOKUP($B70,手数料表!$A$1:$J$308,5))</f>
        <v/>
      </c>
      <c r="D70" s="241"/>
      <c r="E70" s="241"/>
      <c r="F70" s="241"/>
      <c r="G70" s="241"/>
      <c r="H70" s="169"/>
      <c r="I70" s="63">
        <v>1</v>
      </c>
    </row>
    <row r="71" spans="1:9" x14ac:dyDescent="0.2">
      <c r="A71" s="253"/>
      <c r="B71" s="178"/>
      <c r="C71" s="241" t="str">
        <f>IF($B71="","",VLOOKUP($B71,手数料表!$A$1:$J$308,5))</f>
        <v/>
      </c>
      <c r="D71" s="241"/>
      <c r="E71" s="241"/>
      <c r="F71" s="241"/>
      <c r="G71" s="241"/>
      <c r="H71" s="169"/>
      <c r="I71" s="63">
        <v>1</v>
      </c>
    </row>
    <row r="72" spans="1:9" x14ac:dyDescent="0.2">
      <c r="A72" s="253"/>
      <c r="B72" s="178"/>
      <c r="C72" s="241" t="str">
        <f>IF($B72="","",VLOOKUP($B72,手数料表!$A$1:$J$308,5))</f>
        <v/>
      </c>
      <c r="D72" s="241"/>
      <c r="E72" s="241"/>
      <c r="F72" s="241"/>
      <c r="G72" s="241"/>
      <c r="H72" s="169"/>
      <c r="I72" s="63">
        <v>1</v>
      </c>
    </row>
    <row r="73" spans="1:9" x14ac:dyDescent="0.2">
      <c r="A73" s="253"/>
      <c r="B73" s="178"/>
      <c r="C73" s="241" t="str">
        <f>IF($B73="","",VLOOKUP($B73,手数料表!$A$1:$J$308,5))</f>
        <v/>
      </c>
      <c r="D73" s="241"/>
      <c r="E73" s="241"/>
      <c r="F73" s="241"/>
      <c r="G73" s="241"/>
      <c r="H73" s="169"/>
      <c r="I73" s="63">
        <v>1</v>
      </c>
    </row>
    <row r="74" spans="1:9" x14ac:dyDescent="0.2">
      <c r="A74" s="253"/>
      <c r="B74" s="178"/>
      <c r="C74" s="241" t="str">
        <f>IF($B74="","",VLOOKUP($B74,手数料表!$A$1:$J$308,5))</f>
        <v/>
      </c>
      <c r="D74" s="241"/>
      <c r="E74" s="241"/>
      <c r="F74" s="241"/>
      <c r="G74" s="241"/>
      <c r="H74" s="169"/>
      <c r="I74" s="63">
        <v>1</v>
      </c>
    </row>
    <row r="75" spans="1:9" x14ac:dyDescent="0.2">
      <c r="A75" s="253"/>
      <c r="B75" s="178"/>
      <c r="C75" s="241" t="str">
        <f>IF($B75="","",VLOOKUP($B75,手数料表!$A$1:$J$308,5))</f>
        <v/>
      </c>
      <c r="D75" s="241"/>
      <c r="E75" s="241"/>
      <c r="F75" s="241"/>
      <c r="G75" s="241"/>
      <c r="H75" s="169"/>
      <c r="I75" s="63">
        <v>1</v>
      </c>
    </row>
    <row r="76" spans="1:9" x14ac:dyDescent="0.2">
      <c r="A76" s="253"/>
      <c r="B76" s="178"/>
      <c r="C76" s="241" t="str">
        <f>IF($B76="","",VLOOKUP($B76,手数料表!$A$1:$J$308,5))</f>
        <v/>
      </c>
      <c r="D76" s="241"/>
      <c r="E76" s="241"/>
      <c r="F76" s="241"/>
      <c r="G76" s="241"/>
      <c r="H76" s="169"/>
      <c r="I76" s="63">
        <v>1</v>
      </c>
    </row>
    <row r="77" spans="1:9" x14ac:dyDescent="0.2">
      <c r="A77" s="253"/>
      <c r="B77" s="178"/>
      <c r="C77" s="241" t="str">
        <f>IF($B77="","",VLOOKUP($B77,手数料表!$A$1:$J$308,5))</f>
        <v/>
      </c>
      <c r="D77" s="241"/>
      <c r="E77" s="241"/>
      <c r="F77" s="241"/>
      <c r="G77" s="241"/>
      <c r="H77" s="169"/>
      <c r="I77" s="63">
        <v>1</v>
      </c>
    </row>
    <row r="78" spans="1:9" ht="17" thickBot="1" x14ac:dyDescent="0.25">
      <c r="A78" s="254"/>
      <c r="B78" s="179"/>
      <c r="C78" s="241" t="str">
        <f>IF($B78="","",VLOOKUP($B78,手数料表!$A$1:$J$308,5))</f>
        <v/>
      </c>
      <c r="D78" s="241"/>
      <c r="E78" s="241"/>
      <c r="F78" s="241"/>
      <c r="G78" s="241"/>
      <c r="H78" s="180"/>
      <c r="I78" s="63">
        <v>1</v>
      </c>
    </row>
    <row r="79" spans="1:9" x14ac:dyDescent="0.2">
      <c r="A79" s="242" t="s">
        <v>157</v>
      </c>
      <c r="B79" s="243"/>
      <c r="C79" s="243"/>
      <c r="D79" s="243"/>
      <c r="E79" s="243"/>
      <c r="F79" s="243"/>
      <c r="G79" s="243"/>
      <c r="H79" s="244"/>
      <c r="I79" s="63">
        <v>1</v>
      </c>
    </row>
    <row r="80" spans="1:9" x14ac:dyDescent="0.2">
      <c r="A80" s="245"/>
      <c r="B80" s="246"/>
      <c r="C80" s="246"/>
      <c r="D80" s="246"/>
      <c r="E80" s="246"/>
      <c r="F80" s="246"/>
      <c r="G80" s="246"/>
      <c r="H80" s="247"/>
      <c r="I80" s="63">
        <v>1</v>
      </c>
    </row>
    <row r="81" spans="1:9" ht="36" x14ac:dyDescent="0.2">
      <c r="A81" s="245"/>
      <c r="B81" s="246"/>
      <c r="C81" s="246"/>
      <c r="D81" s="246"/>
      <c r="E81" s="246"/>
      <c r="F81" s="246"/>
      <c r="G81" s="246"/>
      <c r="H81" s="247"/>
      <c r="I81" s="175" t="s">
        <v>156</v>
      </c>
    </row>
    <row r="82" spans="1:9" ht="13" x14ac:dyDescent="0.2">
      <c r="A82" s="245"/>
      <c r="B82" s="246"/>
      <c r="C82" s="246"/>
      <c r="D82" s="246"/>
      <c r="E82" s="246"/>
      <c r="F82" s="246"/>
      <c r="G82" s="246"/>
      <c r="H82" s="247"/>
      <c r="I82" s="175"/>
    </row>
    <row r="83" spans="1:9" x14ac:dyDescent="0.2">
      <c r="A83" s="245"/>
      <c r="B83" s="246"/>
      <c r="C83" s="246"/>
      <c r="D83" s="246"/>
      <c r="E83" s="246"/>
      <c r="F83" s="246"/>
      <c r="G83" s="246"/>
      <c r="H83" s="247"/>
      <c r="I83" s="63">
        <v>1</v>
      </c>
    </row>
    <row r="84" spans="1:9" ht="36" x14ac:dyDescent="0.2">
      <c r="A84" s="248"/>
      <c r="B84" s="249"/>
      <c r="C84" s="249"/>
      <c r="D84" s="249"/>
      <c r="E84" s="249"/>
      <c r="F84" s="249"/>
      <c r="G84" s="249"/>
      <c r="H84" s="250"/>
      <c r="I84" s="175" t="s">
        <v>156</v>
      </c>
    </row>
    <row r="85" spans="1:9" x14ac:dyDescent="0.2">
      <c r="A85" s="64"/>
      <c r="B85" s="65"/>
      <c r="C85" s="65"/>
      <c r="D85" s="65"/>
      <c r="E85" s="65"/>
      <c r="F85" s="65"/>
      <c r="G85" s="65"/>
      <c r="H85" s="66"/>
      <c r="I85" s="63">
        <v>1</v>
      </c>
    </row>
  </sheetData>
  <sheetProtection algorithmName="SHA-512" hashValue="Z2PuSZyc3bu+MTM4sK0hLDKKszsiCgTQ1qF978qJEHqYnu1dmqbN6dCIRZVub3w75oMQeBKS9RYLseQHOQlOAw==" saltValue="zItUL3NT40W2BvvitR7mMA==" spinCount="100000" sheet="1" objects="1" scenarios="1"/>
  <mergeCells count="97">
    <mergeCell ref="C15:G15"/>
    <mergeCell ref="B24:B26"/>
    <mergeCell ref="C14:G14"/>
    <mergeCell ref="C19:G19"/>
    <mergeCell ref="C24:H24"/>
    <mergeCell ref="C20:G20"/>
    <mergeCell ref="C16:G16"/>
    <mergeCell ref="C17:G17"/>
    <mergeCell ref="C5:G5"/>
    <mergeCell ref="C6:G6"/>
    <mergeCell ref="C7:G7"/>
    <mergeCell ref="C13:G13"/>
    <mergeCell ref="C12:G12"/>
    <mergeCell ref="C8:G8"/>
    <mergeCell ref="B3:H3"/>
    <mergeCell ref="A1:C1"/>
    <mergeCell ref="B2:C2"/>
    <mergeCell ref="G2:H2"/>
    <mergeCell ref="C4:D4"/>
    <mergeCell ref="F1:H1"/>
    <mergeCell ref="D1:E1"/>
    <mergeCell ref="F4:H4"/>
    <mergeCell ref="A23:A26"/>
    <mergeCell ref="C23:H23"/>
    <mergeCell ref="C25:H25"/>
    <mergeCell ref="C9:G9"/>
    <mergeCell ref="C10:G10"/>
    <mergeCell ref="C11:G11"/>
    <mergeCell ref="C26:H26"/>
    <mergeCell ref="C21:C22"/>
    <mergeCell ref="D21:D22"/>
    <mergeCell ref="E21:E22"/>
    <mergeCell ref="G21:G22"/>
    <mergeCell ref="F21:F22"/>
    <mergeCell ref="H21:H22"/>
    <mergeCell ref="A21:A22"/>
    <mergeCell ref="A5:A20"/>
    <mergeCell ref="C18:G18"/>
    <mergeCell ref="A36:A37"/>
    <mergeCell ref="H36:H37"/>
    <mergeCell ref="B36:G37"/>
    <mergeCell ref="A42:H44"/>
    <mergeCell ref="C45:D45"/>
    <mergeCell ref="F45:H45"/>
    <mergeCell ref="B38:C38"/>
    <mergeCell ref="E38:H41"/>
    <mergeCell ref="B39:C39"/>
    <mergeCell ref="B40:C40"/>
    <mergeCell ref="B41:C41"/>
    <mergeCell ref="A34:A35"/>
    <mergeCell ref="A27:A33"/>
    <mergeCell ref="C30:D30"/>
    <mergeCell ref="F30:H30"/>
    <mergeCell ref="C31:D31"/>
    <mergeCell ref="C29:H29"/>
    <mergeCell ref="C28:H28"/>
    <mergeCell ref="B32:B33"/>
    <mergeCell ref="C32:H33"/>
    <mergeCell ref="F31:H31"/>
    <mergeCell ref="C27:H27"/>
    <mergeCell ref="A46:A61"/>
    <mergeCell ref="C46:G46"/>
    <mergeCell ref="C47:G47"/>
    <mergeCell ref="C48:G48"/>
    <mergeCell ref="C49:G49"/>
    <mergeCell ref="C50:G50"/>
    <mergeCell ref="C51:G51"/>
    <mergeCell ref="C52:G52"/>
    <mergeCell ref="C53:G53"/>
    <mergeCell ref="C54:G54"/>
    <mergeCell ref="C55:G55"/>
    <mergeCell ref="C56:G56"/>
    <mergeCell ref="C57:G57"/>
    <mergeCell ref="C58:G58"/>
    <mergeCell ref="C59:G59"/>
    <mergeCell ref="C60:G60"/>
    <mergeCell ref="C61:G61"/>
    <mergeCell ref="A79:H84"/>
    <mergeCell ref="C62:D62"/>
    <mergeCell ref="F62:H62"/>
    <mergeCell ref="A63:A78"/>
    <mergeCell ref="C63:G63"/>
    <mergeCell ref="C64:G64"/>
    <mergeCell ref="C65:G65"/>
    <mergeCell ref="C66:G66"/>
    <mergeCell ref="C67:G67"/>
    <mergeCell ref="C68:G68"/>
    <mergeCell ref="C69:G69"/>
    <mergeCell ref="C70:G70"/>
    <mergeCell ref="C71:G71"/>
    <mergeCell ref="C72:G72"/>
    <mergeCell ref="C73:G73"/>
    <mergeCell ref="C74:G74"/>
    <mergeCell ref="C75:G75"/>
    <mergeCell ref="C76:G76"/>
    <mergeCell ref="C77:G77"/>
    <mergeCell ref="C78:G78"/>
  </mergeCells>
  <phoneticPr fontId="3"/>
  <pageMargins left="0.98425196850393704" right="0.39370078740157483" top="0.39370078740157483" bottom="0.39370078740157483" header="0" footer="0"/>
  <pageSetup paperSize="9" orientation="portrait" horizontalDpi="300" verticalDpi="300" r:id="rId1"/>
  <headerFooter alignWithMargins="0">
    <oddHeader>&amp;L様式 3-1</oddHeader>
    <oddFooter>&amp;L一般財団法人自転車産業振興協会技術研究所     2026/6/1　改訂
&amp;R&amp;P/&amp;N</oddFooter>
  </headerFooter>
  <rowBreaks count="1" manualBreakCount="1">
    <brk id="42" max="7" man="1"/>
  </rowBreaks>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F8B65831-56E0-4513-A241-A968F05A7DCF}">
          <x14:formula1>
            <xm:f>非表示_選択肢!$B$2:$B$7</xm:f>
          </x14:formula1>
          <xm:sqref>B22</xm:sqref>
        </x14:dataValidation>
        <x14:dataValidation type="list" allowBlank="1" showInputMessage="1" showErrorMessage="1" xr:uid="{2FEB9D66-F45A-4243-9A3F-42D856514FD1}">
          <x14:formula1>
            <xm:f>非表示_選択肢!$B$9:$B$12</xm:f>
          </x14:formula1>
          <xm:sqref>B24:B26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30BDB-47BF-4B48-8932-3F39CE560FAC}">
  <dimension ref="A1:N78"/>
  <sheetViews>
    <sheetView view="pageBreakPreview" topLeftCell="A33" zoomScale="85" zoomScaleNormal="100" zoomScaleSheetLayoutView="85" zoomScalePageLayoutView="85" workbookViewId="0">
      <selection activeCell="M37" sqref="M37"/>
    </sheetView>
  </sheetViews>
  <sheetFormatPr defaultColWidth="9" defaultRowHeight="16.5" x14ac:dyDescent="0.2"/>
  <cols>
    <col min="1" max="1" width="11.59765625" style="65" customWidth="1"/>
    <col min="2" max="2" width="13.3984375" style="65" customWidth="1"/>
    <col min="3" max="8" width="12" style="65" customWidth="1"/>
    <col min="9" max="9" width="3.3984375" style="150" hidden="1" customWidth="1"/>
    <col min="10" max="10" width="3.3984375" style="150" customWidth="1"/>
    <col min="11" max="11" width="9.796875" style="148" bestFit="1" customWidth="1"/>
    <col min="12" max="12" width="13.59765625" style="148" bestFit="1" customWidth="1"/>
    <col min="13" max="13" width="9" style="65"/>
    <col min="14" max="14" width="9" style="149"/>
    <col min="15" max="16384" width="9" style="65"/>
  </cols>
  <sheetData>
    <row r="1" spans="1:12" s="146" customFormat="1" x14ac:dyDescent="0.2">
      <c r="A1" s="316" t="s">
        <v>762</v>
      </c>
      <c r="B1" s="316"/>
      <c r="C1" s="316"/>
      <c r="D1" s="334" t="s">
        <v>152</v>
      </c>
      <c r="E1" s="334"/>
      <c r="F1" s="322" t="s">
        <v>761</v>
      </c>
      <c r="G1" s="322"/>
      <c r="H1" s="322"/>
      <c r="I1" s="144">
        <v>1</v>
      </c>
      <c r="J1" s="144"/>
      <c r="K1" s="145"/>
      <c r="L1" s="145"/>
    </row>
    <row r="2" spans="1:12" ht="33" x14ac:dyDescent="0.2">
      <c r="A2" s="60" t="s">
        <v>137</v>
      </c>
      <c r="B2" s="335" t="str">
        <f>IF('試験依頼書（規定試験）'!B2="","",'試験依頼書（規定試験）'!B2)</f>
        <v/>
      </c>
      <c r="C2" s="336"/>
      <c r="D2" s="74" t="s">
        <v>10</v>
      </c>
      <c r="E2" s="147"/>
      <c r="F2" s="76" t="s">
        <v>8</v>
      </c>
      <c r="G2" s="337"/>
      <c r="H2" s="338"/>
      <c r="I2" s="144" t="s">
        <v>155</v>
      </c>
      <c r="J2" s="144"/>
    </row>
    <row r="3" spans="1:12" ht="33" x14ac:dyDescent="0.2">
      <c r="A3" s="60" t="s">
        <v>112</v>
      </c>
      <c r="B3" s="333" t="str">
        <f>IF('試験依頼書（規定試験）'!B3="","",'試験依頼書（規定試験）'!B3)</f>
        <v/>
      </c>
      <c r="C3" s="333"/>
      <c r="D3" s="333"/>
      <c r="E3" s="333"/>
      <c r="F3" s="333"/>
      <c r="G3" s="333"/>
      <c r="H3" s="333"/>
      <c r="I3" s="144" t="s">
        <v>155</v>
      </c>
      <c r="J3" s="144"/>
    </row>
    <row r="4" spans="1:12" x14ac:dyDescent="0.2">
      <c r="A4" s="79" t="s">
        <v>127</v>
      </c>
      <c r="B4" s="79" t="s">
        <v>128</v>
      </c>
      <c r="C4" s="329">
        <f>'試験依頼書（規定試験）'!C4</f>
        <v>0</v>
      </c>
      <c r="D4" s="329"/>
      <c r="E4" s="79" t="s">
        <v>114</v>
      </c>
      <c r="F4" s="329">
        <f>'試験依頼書（規定試験）'!F4</f>
        <v>0</v>
      </c>
      <c r="G4" s="329"/>
      <c r="H4" s="329"/>
      <c r="I4" s="150">
        <v>1</v>
      </c>
    </row>
    <row r="5" spans="1:12" ht="26" x14ac:dyDescent="0.2">
      <c r="A5" s="330" t="s">
        <v>129</v>
      </c>
      <c r="B5" s="151" t="s">
        <v>108</v>
      </c>
      <c r="C5" s="331" t="s">
        <v>107</v>
      </c>
      <c r="D5" s="331"/>
      <c r="E5" s="331"/>
      <c r="F5" s="331"/>
      <c r="G5" s="331"/>
      <c r="H5" s="151" t="s">
        <v>747</v>
      </c>
      <c r="I5" s="152" t="s">
        <v>155</v>
      </c>
      <c r="J5" s="152"/>
      <c r="K5" s="153" t="s">
        <v>748</v>
      </c>
      <c r="L5" s="153" t="s">
        <v>749</v>
      </c>
    </row>
    <row r="6" spans="1:12" x14ac:dyDescent="0.2">
      <c r="A6" s="330"/>
      <c r="B6" s="139" t="str">
        <f>IF('試験依頼書（規定試験）'!B6="","",'試験依頼書（規定試験）'!B6)</f>
        <v/>
      </c>
      <c r="C6" s="332" t="str">
        <f>'試験依頼書（規定試験）'!C6</f>
        <v/>
      </c>
      <c r="D6" s="332"/>
      <c r="E6" s="332"/>
      <c r="F6" s="332"/>
      <c r="G6" s="332"/>
      <c r="H6" s="139" t="str">
        <f>IF('試験依頼書（規定試験）'!H6="","",'試験依頼書（規定試験）'!H6)</f>
        <v/>
      </c>
      <c r="K6" s="153" t="str">
        <f>IF(B6="","",VLOOKUP(B6,手数料表!$A$1:$J$308,8))</f>
        <v/>
      </c>
      <c r="L6" s="153" t="str">
        <f>IF(H6="","",H6*K6)</f>
        <v/>
      </c>
    </row>
    <row r="7" spans="1:12" x14ac:dyDescent="0.2">
      <c r="A7" s="330"/>
      <c r="B7" s="139" t="str">
        <f>IF('試験依頼書（規定試験）'!B7="","",'試験依頼書（規定試験）'!B7)</f>
        <v/>
      </c>
      <c r="C7" s="332" t="str">
        <f>'試験依頼書（規定試験）'!C7</f>
        <v/>
      </c>
      <c r="D7" s="332"/>
      <c r="E7" s="332"/>
      <c r="F7" s="332"/>
      <c r="G7" s="332"/>
      <c r="H7" s="139" t="str">
        <f>IF('試験依頼書（規定試験）'!H7="","",'試験依頼書（規定試験）'!H7)</f>
        <v/>
      </c>
      <c r="K7" s="153" t="str">
        <f>IF(B7="","",VLOOKUP(B7,手数料表!$A$1:$J$308,8))</f>
        <v/>
      </c>
      <c r="L7" s="153" t="str">
        <f t="shared" ref="L7:L20" si="0">IF(H7="","",H7*K7)</f>
        <v/>
      </c>
    </row>
    <row r="8" spans="1:12" x14ac:dyDescent="0.2">
      <c r="A8" s="330"/>
      <c r="B8" s="139" t="str">
        <f>IF('試験依頼書（規定試験）'!B8="","",'試験依頼書（規定試験）'!B8)</f>
        <v/>
      </c>
      <c r="C8" s="332" t="str">
        <f>'試験依頼書（規定試験）'!C8</f>
        <v/>
      </c>
      <c r="D8" s="332"/>
      <c r="E8" s="332"/>
      <c r="F8" s="332"/>
      <c r="G8" s="332"/>
      <c r="H8" s="139" t="str">
        <f>IF('試験依頼書（規定試験）'!H8="","",'試験依頼書（規定試験）'!H8)</f>
        <v/>
      </c>
      <c r="K8" s="153" t="str">
        <f>IF(B8="","",VLOOKUP(B8,手数料表!$A$1:$J$308,8))</f>
        <v/>
      </c>
      <c r="L8" s="153" t="str">
        <f t="shared" si="0"/>
        <v/>
      </c>
    </row>
    <row r="9" spans="1:12" x14ac:dyDescent="0.2">
      <c r="A9" s="330"/>
      <c r="B9" s="139" t="str">
        <f>IF('試験依頼書（規定試験）'!B9="","",'試験依頼書（規定試験）'!B9)</f>
        <v/>
      </c>
      <c r="C9" s="332" t="str">
        <f>'試験依頼書（規定試験）'!C9</f>
        <v/>
      </c>
      <c r="D9" s="332"/>
      <c r="E9" s="332"/>
      <c r="F9" s="332"/>
      <c r="G9" s="332"/>
      <c r="H9" s="139" t="str">
        <f>IF('試験依頼書（規定試験）'!H9="","",'試験依頼書（規定試験）'!H9)</f>
        <v/>
      </c>
      <c r="K9" s="153" t="str">
        <f>IF(B9="","",VLOOKUP(B9,手数料表!$A$1:$J$308,8))</f>
        <v/>
      </c>
      <c r="L9" s="153" t="str">
        <f t="shared" si="0"/>
        <v/>
      </c>
    </row>
    <row r="10" spans="1:12" x14ac:dyDescent="0.2">
      <c r="A10" s="330"/>
      <c r="B10" s="139" t="str">
        <f>IF('試験依頼書（規定試験）'!B10="","",'試験依頼書（規定試験）'!B10)</f>
        <v/>
      </c>
      <c r="C10" s="332" t="str">
        <f>'試験依頼書（規定試験）'!C10</f>
        <v/>
      </c>
      <c r="D10" s="332"/>
      <c r="E10" s="332"/>
      <c r="F10" s="332"/>
      <c r="G10" s="332"/>
      <c r="H10" s="139" t="str">
        <f>IF('試験依頼書（規定試験）'!H10="","",'試験依頼書（規定試験）'!H10)</f>
        <v/>
      </c>
      <c r="K10" s="153" t="str">
        <f>IF(B10="","",VLOOKUP(B10,手数料表!$A$1:$J$308,8))</f>
        <v/>
      </c>
      <c r="L10" s="153" t="str">
        <f t="shared" si="0"/>
        <v/>
      </c>
    </row>
    <row r="11" spans="1:12" x14ac:dyDescent="0.2">
      <c r="A11" s="330"/>
      <c r="B11" s="139" t="str">
        <f>IF('試験依頼書（規定試験）'!B11="","",'試験依頼書（規定試験）'!B11)</f>
        <v/>
      </c>
      <c r="C11" s="332" t="str">
        <f>'試験依頼書（規定試験）'!C11</f>
        <v/>
      </c>
      <c r="D11" s="332"/>
      <c r="E11" s="332"/>
      <c r="F11" s="332"/>
      <c r="G11" s="332"/>
      <c r="H11" s="139" t="str">
        <f>IF('試験依頼書（規定試験）'!H11="","",'試験依頼書（規定試験）'!H11)</f>
        <v/>
      </c>
      <c r="K11" s="153" t="str">
        <f>IF(B11="","",VLOOKUP(B11,手数料表!$A$1:$J$308,8))</f>
        <v/>
      </c>
      <c r="L11" s="153" t="str">
        <f t="shared" si="0"/>
        <v/>
      </c>
    </row>
    <row r="12" spans="1:12" x14ac:dyDescent="0.2">
      <c r="A12" s="330"/>
      <c r="B12" s="139" t="str">
        <f>IF('試験依頼書（規定試験）'!B12="","",'試験依頼書（規定試験）'!B12)</f>
        <v/>
      </c>
      <c r="C12" s="332" t="str">
        <f>'試験依頼書（規定試験）'!C12</f>
        <v/>
      </c>
      <c r="D12" s="332"/>
      <c r="E12" s="332"/>
      <c r="F12" s="332"/>
      <c r="G12" s="332"/>
      <c r="H12" s="139" t="str">
        <f>IF('試験依頼書（規定試験）'!H12="","",'試験依頼書（規定試験）'!H12)</f>
        <v/>
      </c>
      <c r="K12" s="153" t="str">
        <f>IF(B12="","",VLOOKUP(B12,手数料表!$A$1:$J$308,8))</f>
        <v/>
      </c>
      <c r="L12" s="153" t="str">
        <f t="shared" si="0"/>
        <v/>
      </c>
    </row>
    <row r="13" spans="1:12" x14ac:dyDescent="0.2">
      <c r="A13" s="330"/>
      <c r="B13" s="139" t="str">
        <f>IF('試験依頼書（規定試験）'!B13="","",'試験依頼書（規定試験）'!B13)</f>
        <v/>
      </c>
      <c r="C13" s="332" t="str">
        <f>'試験依頼書（規定試験）'!C13</f>
        <v/>
      </c>
      <c r="D13" s="332"/>
      <c r="E13" s="332"/>
      <c r="F13" s="332"/>
      <c r="G13" s="332"/>
      <c r="H13" s="139" t="str">
        <f>IF('試験依頼書（規定試験）'!H13="","",'試験依頼書（規定試験）'!H13)</f>
        <v/>
      </c>
      <c r="K13" s="153" t="str">
        <f>IF(B13="","",VLOOKUP(B13,手数料表!$A$1:$J$308,8))</f>
        <v/>
      </c>
      <c r="L13" s="153" t="str">
        <f t="shared" si="0"/>
        <v/>
      </c>
    </row>
    <row r="14" spans="1:12" x14ac:dyDescent="0.2">
      <c r="A14" s="330"/>
      <c r="B14" s="139" t="str">
        <f>IF('試験依頼書（規定試験）'!B14="","",'試験依頼書（規定試験）'!B14)</f>
        <v/>
      </c>
      <c r="C14" s="332" t="str">
        <f>'試験依頼書（規定試験）'!C14</f>
        <v/>
      </c>
      <c r="D14" s="332"/>
      <c r="E14" s="332"/>
      <c r="F14" s="332"/>
      <c r="G14" s="332"/>
      <c r="H14" s="139" t="str">
        <f>IF('試験依頼書（規定試験）'!H14="","",'試験依頼書（規定試験）'!H14)</f>
        <v/>
      </c>
      <c r="K14" s="153" t="str">
        <f>IF(B14="","",VLOOKUP(B14,手数料表!$A$1:$J$308,8))</f>
        <v/>
      </c>
      <c r="L14" s="153" t="str">
        <f t="shared" si="0"/>
        <v/>
      </c>
    </row>
    <row r="15" spans="1:12" x14ac:dyDescent="0.2">
      <c r="A15" s="330"/>
      <c r="B15" s="139" t="str">
        <f>IF('試験依頼書（規定試験）'!B15="","",'試験依頼書（規定試験）'!B15)</f>
        <v/>
      </c>
      <c r="C15" s="332" t="str">
        <f>'試験依頼書（規定試験）'!C15</f>
        <v/>
      </c>
      <c r="D15" s="332"/>
      <c r="E15" s="332"/>
      <c r="F15" s="332"/>
      <c r="G15" s="332"/>
      <c r="H15" s="139" t="str">
        <f>IF('試験依頼書（規定試験）'!H15="","",'試験依頼書（規定試験）'!H15)</f>
        <v/>
      </c>
      <c r="K15" s="153" t="str">
        <f>IF(B15="","",VLOOKUP(B15,手数料表!$A$1:$J$308,8))</f>
        <v/>
      </c>
      <c r="L15" s="153" t="str">
        <f t="shared" si="0"/>
        <v/>
      </c>
    </row>
    <row r="16" spans="1:12" x14ac:dyDescent="0.2">
      <c r="A16" s="330"/>
      <c r="B16" s="139" t="str">
        <f>IF('試験依頼書（規定試験）'!B16="","",'試験依頼書（規定試験）'!B16)</f>
        <v/>
      </c>
      <c r="C16" s="332" t="str">
        <f>'試験依頼書（規定試験）'!C16</f>
        <v/>
      </c>
      <c r="D16" s="332"/>
      <c r="E16" s="332"/>
      <c r="F16" s="332"/>
      <c r="G16" s="332"/>
      <c r="H16" s="139" t="str">
        <f>IF('試験依頼書（規定試験）'!H16="","",'試験依頼書（規定試験）'!H16)</f>
        <v/>
      </c>
      <c r="K16" s="153" t="str">
        <f>IF(B16="","",VLOOKUP(B16,手数料表!$A$1:$J$308,8))</f>
        <v/>
      </c>
      <c r="L16" s="153" t="str">
        <f t="shared" si="0"/>
        <v/>
      </c>
    </row>
    <row r="17" spans="1:12" x14ac:dyDescent="0.2">
      <c r="A17" s="330"/>
      <c r="B17" s="139" t="str">
        <f>IF('試験依頼書（規定試験）'!B17="","",'試験依頼書（規定試験）'!B17)</f>
        <v/>
      </c>
      <c r="C17" s="332" t="str">
        <f>'試験依頼書（規定試験）'!C17</f>
        <v/>
      </c>
      <c r="D17" s="332"/>
      <c r="E17" s="332"/>
      <c r="F17" s="332"/>
      <c r="G17" s="332"/>
      <c r="H17" s="139" t="str">
        <f>IF('試験依頼書（規定試験）'!H17="","",'試験依頼書（規定試験）'!H17)</f>
        <v/>
      </c>
      <c r="K17" s="153" t="str">
        <f>IF(B17="","",VLOOKUP(B17,手数料表!$A$1:$J$308,8))</f>
        <v/>
      </c>
      <c r="L17" s="153" t="str">
        <f t="shared" si="0"/>
        <v/>
      </c>
    </row>
    <row r="18" spans="1:12" x14ac:dyDescent="0.2">
      <c r="A18" s="330"/>
      <c r="B18" s="139"/>
      <c r="C18" s="332" t="str">
        <f>'試験依頼書（規定試験）'!C18</f>
        <v/>
      </c>
      <c r="D18" s="332"/>
      <c r="E18" s="332"/>
      <c r="F18" s="332"/>
      <c r="G18" s="332"/>
      <c r="H18" s="139" t="str">
        <f>IF('試験依頼書（規定試験）'!H18="","",'試験依頼書（規定試験）'!H18)</f>
        <v/>
      </c>
      <c r="K18" s="153" t="str">
        <f>IF(B18="","",VLOOKUP(B18,手数料表!$A$1:$J$308,8))</f>
        <v/>
      </c>
      <c r="L18" s="153" t="str">
        <f t="shared" si="0"/>
        <v/>
      </c>
    </row>
    <row r="19" spans="1:12" x14ac:dyDescent="0.2">
      <c r="A19" s="330"/>
      <c r="B19" s="139" t="str">
        <f>IF('試験依頼書（規定試験）'!B19="","",'試験依頼書（規定試験）'!B19)</f>
        <v/>
      </c>
      <c r="C19" s="332" t="str">
        <f>'試験依頼書（規定試験）'!C19</f>
        <v/>
      </c>
      <c r="D19" s="332"/>
      <c r="E19" s="332"/>
      <c r="F19" s="332"/>
      <c r="G19" s="332"/>
      <c r="H19" s="139" t="str">
        <f>IF('試験依頼書（規定試験）'!H19="","",'試験依頼書（規定試験）'!H19)</f>
        <v/>
      </c>
      <c r="K19" s="153" t="str">
        <f>IF(B19="","",VLOOKUP(B19,手数料表!$A$1:$J$308,8))</f>
        <v/>
      </c>
      <c r="L19" s="153" t="str">
        <f t="shared" si="0"/>
        <v/>
      </c>
    </row>
    <row r="20" spans="1:12" x14ac:dyDescent="0.2">
      <c r="A20" s="330"/>
      <c r="B20" s="139" t="str">
        <f>IF('試験依頼書（規定試験）'!B20="","",'試験依頼書（規定試験）'!B20)</f>
        <v/>
      </c>
      <c r="C20" s="332" t="str">
        <f>'試験依頼書（規定試験）'!C20</f>
        <v/>
      </c>
      <c r="D20" s="332"/>
      <c r="E20" s="332"/>
      <c r="F20" s="332"/>
      <c r="G20" s="332"/>
      <c r="H20" s="139" t="str">
        <f>IF('試験依頼書（規定試験）'!H20="","",'試験依頼書（規定試験）'!H20)</f>
        <v/>
      </c>
      <c r="K20" s="153" t="str">
        <f>IF(B20="","",VLOOKUP(B20,手数料表!$A$1:$J$308,8))</f>
        <v/>
      </c>
      <c r="L20" s="153" t="str">
        <f t="shared" si="0"/>
        <v/>
      </c>
    </row>
    <row r="21" spans="1:12" x14ac:dyDescent="0.2">
      <c r="A21" s="79" t="s">
        <v>130</v>
      </c>
      <c r="B21" s="79" t="s">
        <v>128</v>
      </c>
      <c r="C21" s="329">
        <f>'試験依頼書（規定試験）'!C45</f>
        <v>0</v>
      </c>
      <c r="D21" s="329"/>
      <c r="E21" s="79" t="s">
        <v>114</v>
      </c>
      <c r="F21" s="329">
        <f>'試験依頼書（規定試験）'!F45</f>
        <v>0</v>
      </c>
      <c r="G21" s="329"/>
      <c r="H21" s="329"/>
      <c r="I21" s="150">
        <v>1</v>
      </c>
      <c r="K21" s="153"/>
      <c r="L21" s="153"/>
    </row>
    <row r="22" spans="1:12" ht="26" x14ac:dyDescent="0.2">
      <c r="A22" s="330" t="s">
        <v>129</v>
      </c>
      <c r="B22" s="151" t="s">
        <v>108</v>
      </c>
      <c r="C22" s="331" t="s">
        <v>107</v>
      </c>
      <c r="D22" s="331"/>
      <c r="E22" s="331"/>
      <c r="F22" s="331"/>
      <c r="G22" s="331"/>
      <c r="H22" s="151" t="s">
        <v>747</v>
      </c>
      <c r="I22" s="152" t="s">
        <v>155</v>
      </c>
      <c r="J22" s="152"/>
      <c r="K22" s="153"/>
      <c r="L22" s="153"/>
    </row>
    <row r="23" spans="1:12" x14ac:dyDescent="0.2">
      <c r="A23" s="330"/>
      <c r="B23" s="139" t="str">
        <f>IF('試験依頼書（規定試験）'!B47="","",'試験依頼書（規定試験）'!B47)</f>
        <v/>
      </c>
      <c r="C23" s="332" t="str">
        <f>'試験依頼書（規定試験）'!C47</f>
        <v/>
      </c>
      <c r="D23" s="332"/>
      <c r="E23" s="332"/>
      <c r="F23" s="332"/>
      <c r="G23" s="332"/>
      <c r="H23" s="139" t="str">
        <f>IF('試験依頼書（規定試験）'!H47="","",'試験依頼書（規定試験）'!H47)</f>
        <v/>
      </c>
      <c r="K23" s="153" t="str">
        <f>IF(B23="","",VLOOKUP(B23,手数料表!$A$1:$J$308,8))</f>
        <v/>
      </c>
      <c r="L23" s="153" t="str">
        <f t="shared" ref="L23:L37" si="1">IF(H23="","",H23*K23)</f>
        <v/>
      </c>
    </row>
    <row r="24" spans="1:12" x14ac:dyDescent="0.2">
      <c r="A24" s="330"/>
      <c r="B24" s="139" t="str">
        <f>IF('試験依頼書（規定試験）'!B48="","",'試験依頼書（規定試験）'!B48)</f>
        <v/>
      </c>
      <c r="C24" s="332" t="str">
        <f>'試験依頼書（規定試験）'!C48</f>
        <v/>
      </c>
      <c r="D24" s="332"/>
      <c r="E24" s="332"/>
      <c r="F24" s="332"/>
      <c r="G24" s="332"/>
      <c r="H24" s="139" t="str">
        <f>IF('試験依頼書（規定試験）'!H48="","",'試験依頼書（規定試験）'!H48)</f>
        <v/>
      </c>
      <c r="K24" s="153" t="str">
        <f>IF(B24="","",VLOOKUP(B24,手数料表!$A$1:$J$308,8))</f>
        <v/>
      </c>
      <c r="L24" s="153" t="str">
        <f t="shared" si="1"/>
        <v/>
      </c>
    </row>
    <row r="25" spans="1:12" x14ac:dyDescent="0.2">
      <c r="A25" s="330"/>
      <c r="B25" s="139" t="str">
        <f>IF('試験依頼書（規定試験）'!B49="","",'試験依頼書（規定試験）'!B49)</f>
        <v/>
      </c>
      <c r="C25" s="332" t="str">
        <f>'試験依頼書（規定試験）'!C49</f>
        <v/>
      </c>
      <c r="D25" s="332"/>
      <c r="E25" s="332"/>
      <c r="F25" s="332"/>
      <c r="G25" s="332"/>
      <c r="H25" s="139" t="str">
        <f>IF('試験依頼書（規定試験）'!H49="","",'試験依頼書（規定試験）'!H49)</f>
        <v/>
      </c>
      <c r="K25" s="153" t="str">
        <f>IF(B25="","",VLOOKUP(B25,手数料表!$A$1:$J$308,8))</f>
        <v/>
      </c>
      <c r="L25" s="153" t="str">
        <f t="shared" si="1"/>
        <v/>
      </c>
    </row>
    <row r="26" spans="1:12" x14ac:dyDescent="0.2">
      <c r="A26" s="330"/>
      <c r="B26" s="139" t="str">
        <f>IF('試験依頼書（規定試験）'!B50="","",'試験依頼書（規定試験）'!B50)</f>
        <v/>
      </c>
      <c r="C26" s="332" t="str">
        <f>'試験依頼書（規定試験）'!C50</f>
        <v/>
      </c>
      <c r="D26" s="332"/>
      <c r="E26" s="332"/>
      <c r="F26" s="332"/>
      <c r="G26" s="332"/>
      <c r="H26" s="139" t="str">
        <f>IF('試験依頼書（規定試験）'!H50="","",'試験依頼書（規定試験）'!H50)</f>
        <v/>
      </c>
      <c r="K26" s="153" t="str">
        <f>IF(B26="","",VLOOKUP(B26,手数料表!$A$1:$J$308,8))</f>
        <v/>
      </c>
      <c r="L26" s="153" t="str">
        <f t="shared" si="1"/>
        <v/>
      </c>
    </row>
    <row r="27" spans="1:12" x14ac:dyDescent="0.2">
      <c r="A27" s="330"/>
      <c r="B27" s="139" t="str">
        <f>IF('試験依頼書（規定試験）'!B51="","",'試験依頼書（規定試験）'!B51)</f>
        <v/>
      </c>
      <c r="C27" s="332" t="str">
        <f>'試験依頼書（規定試験）'!C51</f>
        <v/>
      </c>
      <c r="D27" s="332"/>
      <c r="E27" s="332"/>
      <c r="F27" s="332"/>
      <c r="G27" s="332"/>
      <c r="H27" s="139" t="str">
        <f>IF('試験依頼書（規定試験）'!H51="","",'試験依頼書（規定試験）'!H51)</f>
        <v/>
      </c>
      <c r="K27" s="153" t="str">
        <f>IF(B27="","",VLOOKUP(B27,手数料表!$A$1:$J$308,8))</f>
        <v/>
      </c>
      <c r="L27" s="153" t="str">
        <f t="shared" si="1"/>
        <v/>
      </c>
    </row>
    <row r="28" spans="1:12" x14ac:dyDescent="0.2">
      <c r="A28" s="330"/>
      <c r="B28" s="139" t="str">
        <f>IF('試験依頼書（規定試験）'!B52="","",'試験依頼書（規定試験）'!B52)</f>
        <v/>
      </c>
      <c r="C28" s="332" t="str">
        <f>'試験依頼書（規定試験）'!C52</f>
        <v/>
      </c>
      <c r="D28" s="332"/>
      <c r="E28" s="332"/>
      <c r="F28" s="332"/>
      <c r="G28" s="332"/>
      <c r="H28" s="139" t="str">
        <f>IF('試験依頼書（規定試験）'!H52="","",'試験依頼書（規定試験）'!H52)</f>
        <v/>
      </c>
      <c r="K28" s="153" t="str">
        <f>IF(B28="","",VLOOKUP(B28,手数料表!$A$1:$J$308,8))</f>
        <v/>
      </c>
      <c r="L28" s="153" t="str">
        <f t="shared" si="1"/>
        <v/>
      </c>
    </row>
    <row r="29" spans="1:12" x14ac:dyDescent="0.2">
      <c r="A29" s="330"/>
      <c r="B29" s="139" t="str">
        <f>IF('試験依頼書（規定試験）'!B53="","",'試験依頼書（規定試験）'!B53)</f>
        <v/>
      </c>
      <c r="C29" s="332" t="str">
        <f>'試験依頼書（規定試験）'!C53</f>
        <v/>
      </c>
      <c r="D29" s="332"/>
      <c r="E29" s="332"/>
      <c r="F29" s="332"/>
      <c r="G29" s="332"/>
      <c r="H29" s="139" t="str">
        <f>IF('試験依頼書（規定試験）'!H53="","",'試験依頼書（規定試験）'!H53)</f>
        <v/>
      </c>
      <c r="K29" s="153" t="str">
        <f>IF(B29="","",VLOOKUP(B29,手数料表!$A$1:$J$308,8))</f>
        <v/>
      </c>
      <c r="L29" s="153" t="str">
        <f t="shared" si="1"/>
        <v/>
      </c>
    </row>
    <row r="30" spans="1:12" x14ac:dyDescent="0.2">
      <c r="A30" s="330"/>
      <c r="B30" s="139" t="str">
        <f>IF('試験依頼書（規定試験）'!B54="","",'試験依頼書（規定試験）'!B54)</f>
        <v/>
      </c>
      <c r="C30" s="332" t="str">
        <f>'試験依頼書（規定試験）'!C54</f>
        <v/>
      </c>
      <c r="D30" s="332"/>
      <c r="E30" s="332"/>
      <c r="F30" s="332"/>
      <c r="G30" s="332"/>
      <c r="H30" s="139" t="str">
        <f>IF('試験依頼書（規定試験）'!H54="","",'試験依頼書（規定試験）'!H54)</f>
        <v/>
      </c>
      <c r="K30" s="153" t="str">
        <f>IF(B30="","",VLOOKUP(B30,手数料表!$A$1:$J$308,8))</f>
        <v/>
      </c>
      <c r="L30" s="153" t="str">
        <f t="shared" si="1"/>
        <v/>
      </c>
    </row>
    <row r="31" spans="1:12" x14ac:dyDescent="0.2">
      <c r="A31" s="330"/>
      <c r="B31" s="139" t="str">
        <f>IF('試験依頼書（規定試験）'!B55="","",'試験依頼書（規定試験）'!B55)</f>
        <v/>
      </c>
      <c r="C31" s="332" t="str">
        <f>'試験依頼書（規定試験）'!C55</f>
        <v/>
      </c>
      <c r="D31" s="332"/>
      <c r="E31" s="332"/>
      <c r="F31" s="332"/>
      <c r="G31" s="332"/>
      <c r="H31" s="139" t="str">
        <f>IF('試験依頼書（規定試験）'!H55="","",'試験依頼書（規定試験）'!H55)</f>
        <v/>
      </c>
      <c r="K31" s="153" t="str">
        <f>IF(B31="","",VLOOKUP(B31,手数料表!$A$1:$J$308,8))</f>
        <v/>
      </c>
      <c r="L31" s="153" t="str">
        <f t="shared" si="1"/>
        <v/>
      </c>
    </row>
    <row r="32" spans="1:12" x14ac:dyDescent="0.2">
      <c r="A32" s="330"/>
      <c r="B32" s="139" t="str">
        <f>IF('試験依頼書（規定試験）'!B56="","",'試験依頼書（規定試験）'!B56)</f>
        <v/>
      </c>
      <c r="C32" s="332" t="str">
        <f>'試験依頼書（規定試験）'!C56</f>
        <v/>
      </c>
      <c r="D32" s="332"/>
      <c r="E32" s="332"/>
      <c r="F32" s="332"/>
      <c r="G32" s="332"/>
      <c r="H32" s="139" t="str">
        <f>IF('試験依頼書（規定試験）'!H56="","",'試験依頼書（規定試験）'!H56)</f>
        <v/>
      </c>
      <c r="K32" s="153" t="str">
        <f>IF(B32="","",VLOOKUP(B32,手数料表!$A$1:$J$308,8))</f>
        <v/>
      </c>
      <c r="L32" s="153" t="str">
        <f t="shared" si="1"/>
        <v/>
      </c>
    </row>
    <row r="33" spans="1:12" x14ac:dyDescent="0.2">
      <c r="A33" s="330"/>
      <c r="B33" s="139" t="str">
        <f>IF('試験依頼書（規定試験）'!B57="","",'試験依頼書（規定試験）'!B57)</f>
        <v/>
      </c>
      <c r="C33" s="332" t="str">
        <f>'試験依頼書（規定試験）'!C57</f>
        <v/>
      </c>
      <c r="D33" s="332"/>
      <c r="E33" s="332"/>
      <c r="F33" s="332"/>
      <c r="G33" s="332"/>
      <c r="H33" s="139" t="str">
        <f>IF('試験依頼書（規定試験）'!H57="","",'試験依頼書（規定試験）'!H57)</f>
        <v/>
      </c>
      <c r="K33" s="153" t="str">
        <f>IF(B33="","",VLOOKUP(B33,手数料表!$A$1:$J$308,8))</f>
        <v/>
      </c>
      <c r="L33" s="153" t="str">
        <f t="shared" si="1"/>
        <v/>
      </c>
    </row>
    <row r="34" spans="1:12" x14ac:dyDescent="0.2">
      <c r="A34" s="330"/>
      <c r="B34" s="139" t="str">
        <f>IF('試験依頼書（規定試験）'!B58="","",'試験依頼書（規定試験）'!B58)</f>
        <v/>
      </c>
      <c r="C34" s="332" t="str">
        <f>'試験依頼書（規定試験）'!C58</f>
        <v/>
      </c>
      <c r="D34" s="332"/>
      <c r="E34" s="332"/>
      <c r="F34" s="332"/>
      <c r="G34" s="332"/>
      <c r="H34" s="139" t="str">
        <f>IF('試験依頼書（規定試験）'!H58="","",'試験依頼書（規定試験）'!H58)</f>
        <v/>
      </c>
      <c r="K34" s="153" t="str">
        <f>IF(B34="","",VLOOKUP(B34,手数料表!$A$1:$J$308,8))</f>
        <v/>
      </c>
      <c r="L34" s="153" t="str">
        <f t="shared" si="1"/>
        <v/>
      </c>
    </row>
    <row r="35" spans="1:12" x14ac:dyDescent="0.2">
      <c r="A35" s="330"/>
      <c r="B35" s="139" t="str">
        <f>IF('試験依頼書（規定試験）'!B59="","",'試験依頼書（規定試験）'!B59)</f>
        <v/>
      </c>
      <c r="C35" s="332" t="str">
        <f>'試験依頼書（規定試験）'!C59</f>
        <v/>
      </c>
      <c r="D35" s="332"/>
      <c r="E35" s="332"/>
      <c r="F35" s="332"/>
      <c r="G35" s="332"/>
      <c r="H35" s="139" t="str">
        <f>IF('試験依頼書（規定試験）'!H59="","",'試験依頼書（規定試験）'!H59)</f>
        <v/>
      </c>
      <c r="K35" s="153" t="str">
        <f>IF(B35="","",VLOOKUP(B35,手数料表!$A$1:$J$308,8))</f>
        <v/>
      </c>
      <c r="L35" s="153" t="str">
        <f t="shared" si="1"/>
        <v/>
      </c>
    </row>
    <row r="36" spans="1:12" x14ac:dyDescent="0.2">
      <c r="A36" s="330"/>
      <c r="B36" s="139" t="str">
        <f>IF('試験依頼書（規定試験）'!B60="","",'試験依頼書（規定試験）'!B60)</f>
        <v/>
      </c>
      <c r="C36" s="332" t="str">
        <f>'試験依頼書（規定試験）'!C60</f>
        <v/>
      </c>
      <c r="D36" s="332"/>
      <c r="E36" s="332"/>
      <c r="F36" s="332"/>
      <c r="G36" s="332"/>
      <c r="H36" s="139" t="str">
        <f>IF('試験依頼書（規定試験）'!H60="","",'試験依頼書（規定試験）'!H60)</f>
        <v/>
      </c>
      <c r="K36" s="153" t="str">
        <f>IF(B36="","",VLOOKUP(B36,手数料表!$A$1:$J$308,8))</f>
        <v/>
      </c>
      <c r="L36" s="153" t="str">
        <f t="shared" si="1"/>
        <v/>
      </c>
    </row>
    <row r="37" spans="1:12" x14ac:dyDescent="0.2">
      <c r="A37" s="330"/>
      <c r="B37" s="139" t="str">
        <f>IF('試験依頼書（規定試験）'!B61="","",'試験依頼書（規定試験）'!B61)</f>
        <v/>
      </c>
      <c r="C37" s="332" t="str">
        <f>'試験依頼書（規定試験）'!C61</f>
        <v/>
      </c>
      <c r="D37" s="332"/>
      <c r="E37" s="332"/>
      <c r="F37" s="332"/>
      <c r="G37" s="332"/>
      <c r="H37" s="139" t="str">
        <f>IF('試験依頼書（規定試験）'!H61="","",'試験依頼書（規定試験）'!H61)</f>
        <v/>
      </c>
      <c r="K37" s="153" t="str">
        <f>IF(B37="","",VLOOKUP(B37,手数料表!$A$1:$J$308,8))</f>
        <v/>
      </c>
      <c r="L37" s="153" t="str">
        <f t="shared" si="1"/>
        <v/>
      </c>
    </row>
    <row r="38" spans="1:12" x14ac:dyDescent="0.2">
      <c r="A38" s="79" t="s">
        <v>131</v>
      </c>
      <c r="B38" s="79" t="s">
        <v>128</v>
      </c>
      <c r="C38" s="329">
        <f>'試験依頼書（規定試験）'!C62</f>
        <v>0</v>
      </c>
      <c r="D38" s="329"/>
      <c r="E38" s="79" t="s">
        <v>114</v>
      </c>
      <c r="F38" s="329">
        <f>'試験依頼書（規定試験）'!F62</f>
        <v>0</v>
      </c>
      <c r="G38" s="329"/>
      <c r="H38" s="329"/>
      <c r="I38" s="150">
        <v>1</v>
      </c>
      <c r="K38" s="153"/>
      <c r="L38" s="153"/>
    </row>
    <row r="39" spans="1:12" ht="26" x14ac:dyDescent="0.2">
      <c r="A39" s="330" t="s">
        <v>129</v>
      </c>
      <c r="B39" s="151" t="s">
        <v>108</v>
      </c>
      <c r="C39" s="331" t="s">
        <v>107</v>
      </c>
      <c r="D39" s="331"/>
      <c r="E39" s="331"/>
      <c r="F39" s="331"/>
      <c r="G39" s="331"/>
      <c r="H39" s="151" t="s">
        <v>747</v>
      </c>
      <c r="I39" s="152" t="s">
        <v>155</v>
      </c>
      <c r="J39" s="152"/>
      <c r="K39" s="153"/>
      <c r="L39" s="153"/>
    </row>
    <row r="40" spans="1:12" x14ac:dyDescent="0.2">
      <c r="A40" s="330"/>
      <c r="B40" s="139" t="str">
        <f>IF('試験依頼書（規定試験）'!B64="","",'試験依頼書（規定試験）'!B64)</f>
        <v/>
      </c>
      <c r="C40" s="332" t="str">
        <f>'試験依頼書（規定試験）'!C64</f>
        <v/>
      </c>
      <c r="D40" s="332"/>
      <c r="E40" s="332"/>
      <c r="F40" s="332"/>
      <c r="G40" s="332"/>
      <c r="H40" s="139" t="str">
        <f>IF('試験依頼書（規定試験）'!H64="","",'試験依頼書（規定試験）'!H64)</f>
        <v/>
      </c>
      <c r="K40" s="153" t="str">
        <f>IF(B40="","",VLOOKUP(B40,手数料表!$A$1:$J$308,8))</f>
        <v/>
      </c>
      <c r="L40" s="153" t="str">
        <f t="shared" ref="L40:L54" si="2">IF(H40="","",H40*K40)</f>
        <v/>
      </c>
    </row>
    <row r="41" spans="1:12" x14ac:dyDescent="0.2">
      <c r="A41" s="330"/>
      <c r="B41" s="139" t="str">
        <f>IF('試験依頼書（規定試験）'!B65="","",'試験依頼書（規定試験）'!B65)</f>
        <v/>
      </c>
      <c r="C41" s="332" t="str">
        <f>'試験依頼書（規定試験）'!C65</f>
        <v/>
      </c>
      <c r="D41" s="332"/>
      <c r="E41" s="332"/>
      <c r="F41" s="332"/>
      <c r="G41" s="332"/>
      <c r="H41" s="139" t="str">
        <f>IF('試験依頼書（規定試験）'!H65="","",'試験依頼書（規定試験）'!H65)</f>
        <v/>
      </c>
      <c r="K41" s="153" t="str">
        <f>IF(B41="","",VLOOKUP(B41,手数料表!$A$1:$J$308,8))</f>
        <v/>
      </c>
      <c r="L41" s="153" t="str">
        <f t="shared" si="2"/>
        <v/>
      </c>
    </row>
    <row r="42" spans="1:12" x14ac:dyDescent="0.2">
      <c r="A42" s="330"/>
      <c r="B42" s="139" t="str">
        <f>IF('試験依頼書（規定試験）'!B66="","",'試験依頼書（規定試験）'!B66)</f>
        <v/>
      </c>
      <c r="C42" s="332" t="str">
        <f>'試験依頼書（規定試験）'!C66</f>
        <v/>
      </c>
      <c r="D42" s="332"/>
      <c r="E42" s="332"/>
      <c r="F42" s="332"/>
      <c r="G42" s="332"/>
      <c r="H42" s="139" t="str">
        <f>IF('試験依頼書（規定試験）'!H66="","",'試験依頼書（規定試験）'!H66)</f>
        <v/>
      </c>
      <c r="K42" s="153" t="str">
        <f>IF(B42="","",VLOOKUP(B42,手数料表!$A$1:$J$308,8))</f>
        <v/>
      </c>
      <c r="L42" s="153" t="str">
        <f t="shared" si="2"/>
        <v/>
      </c>
    </row>
    <row r="43" spans="1:12" x14ac:dyDescent="0.2">
      <c r="A43" s="330"/>
      <c r="B43" s="139" t="str">
        <f>IF('試験依頼書（規定試験）'!B67="","",'試験依頼書（規定試験）'!B67)</f>
        <v/>
      </c>
      <c r="C43" s="332" t="str">
        <f>'試験依頼書（規定試験）'!C67</f>
        <v/>
      </c>
      <c r="D43" s="332"/>
      <c r="E43" s="332"/>
      <c r="F43" s="332"/>
      <c r="G43" s="332"/>
      <c r="H43" s="139" t="str">
        <f>IF('試験依頼書（規定試験）'!H67="","",'試験依頼書（規定試験）'!H67)</f>
        <v/>
      </c>
      <c r="K43" s="153" t="str">
        <f>IF(B43="","",VLOOKUP(B43,手数料表!$A$1:$J$308,8))</f>
        <v/>
      </c>
      <c r="L43" s="153" t="str">
        <f t="shared" si="2"/>
        <v/>
      </c>
    </row>
    <row r="44" spans="1:12" x14ac:dyDescent="0.2">
      <c r="A44" s="330"/>
      <c r="B44" s="139" t="str">
        <f>IF('試験依頼書（規定試験）'!B68="","",'試験依頼書（規定試験）'!B68)</f>
        <v/>
      </c>
      <c r="C44" s="332" t="str">
        <f>'試験依頼書（規定試験）'!C68</f>
        <v/>
      </c>
      <c r="D44" s="332"/>
      <c r="E44" s="332"/>
      <c r="F44" s="332"/>
      <c r="G44" s="332"/>
      <c r="H44" s="139" t="str">
        <f>IF('試験依頼書（規定試験）'!H68="","",'試験依頼書（規定試験）'!H68)</f>
        <v/>
      </c>
      <c r="K44" s="153" t="str">
        <f>IF(B44="","",VLOOKUP(B44,手数料表!$A$1:$J$308,8))</f>
        <v/>
      </c>
      <c r="L44" s="153" t="str">
        <f t="shared" si="2"/>
        <v/>
      </c>
    </row>
    <row r="45" spans="1:12" x14ac:dyDescent="0.2">
      <c r="A45" s="330"/>
      <c r="B45" s="139" t="str">
        <f>IF('試験依頼書（規定試験）'!B69="","",'試験依頼書（規定試験）'!B69)</f>
        <v/>
      </c>
      <c r="C45" s="332" t="str">
        <f>'試験依頼書（規定試験）'!C69</f>
        <v/>
      </c>
      <c r="D45" s="332"/>
      <c r="E45" s="332"/>
      <c r="F45" s="332"/>
      <c r="G45" s="332"/>
      <c r="H45" s="139" t="str">
        <f>IF('試験依頼書（規定試験）'!H69="","",'試験依頼書（規定試験）'!H69)</f>
        <v/>
      </c>
      <c r="K45" s="153" t="str">
        <f>IF(B45="","",VLOOKUP(B45,手数料表!$A$1:$J$308,8))</f>
        <v/>
      </c>
      <c r="L45" s="153" t="str">
        <f t="shared" si="2"/>
        <v/>
      </c>
    </row>
    <row r="46" spans="1:12" x14ac:dyDescent="0.2">
      <c r="A46" s="330"/>
      <c r="B46" s="139" t="str">
        <f>IF('試験依頼書（規定試験）'!B70="","",'試験依頼書（規定試験）'!B70)</f>
        <v/>
      </c>
      <c r="C46" s="332" t="str">
        <f>'試験依頼書（規定試験）'!C70</f>
        <v/>
      </c>
      <c r="D46" s="332"/>
      <c r="E46" s="332"/>
      <c r="F46" s="332"/>
      <c r="G46" s="332"/>
      <c r="H46" s="139" t="str">
        <f>IF('試験依頼書（規定試験）'!H70="","",'試験依頼書（規定試験）'!H70)</f>
        <v/>
      </c>
      <c r="K46" s="153" t="str">
        <f>IF(B46="","",VLOOKUP(B46,手数料表!$A$1:$J$308,8))</f>
        <v/>
      </c>
      <c r="L46" s="153" t="str">
        <f t="shared" si="2"/>
        <v/>
      </c>
    </row>
    <row r="47" spans="1:12" x14ac:dyDescent="0.2">
      <c r="A47" s="330"/>
      <c r="B47" s="139" t="str">
        <f>IF('試験依頼書（規定試験）'!B71="","",'試験依頼書（規定試験）'!B71)</f>
        <v/>
      </c>
      <c r="C47" s="332" t="str">
        <f>'試験依頼書（規定試験）'!C71</f>
        <v/>
      </c>
      <c r="D47" s="332"/>
      <c r="E47" s="332"/>
      <c r="F47" s="332"/>
      <c r="G47" s="332"/>
      <c r="H47" s="139" t="str">
        <f>IF('試験依頼書（規定試験）'!H71="","",'試験依頼書（規定試験）'!H71)</f>
        <v/>
      </c>
      <c r="K47" s="153" t="str">
        <f>IF(B47="","",VLOOKUP(B47,手数料表!$A$1:$J$308,8))</f>
        <v/>
      </c>
      <c r="L47" s="153" t="str">
        <f t="shared" si="2"/>
        <v/>
      </c>
    </row>
    <row r="48" spans="1:12" x14ac:dyDescent="0.2">
      <c r="A48" s="330"/>
      <c r="B48" s="139" t="str">
        <f>IF('試験依頼書（規定試験）'!B72="","",'試験依頼書（規定試験）'!B72)</f>
        <v/>
      </c>
      <c r="C48" s="332" t="str">
        <f>'試験依頼書（規定試験）'!C72</f>
        <v/>
      </c>
      <c r="D48" s="332"/>
      <c r="E48" s="332"/>
      <c r="F48" s="332"/>
      <c r="G48" s="332"/>
      <c r="H48" s="139" t="str">
        <f>IF('試験依頼書（規定試験）'!H72="","",'試験依頼書（規定試験）'!H72)</f>
        <v/>
      </c>
      <c r="K48" s="153" t="str">
        <f>IF(B48="","",VLOOKUP(B48,手数料表!$A$1:$J$308,8))</f>
        <v/>
      </c>
      <c r="L48" s="153" t="str">
        <f t="shared" si="2"/>
        <v/>
      </c>
    </row>
    <row r="49" spans="1:12" x14ac:dyDescent="0.2">
      <c r="A49" s="330"/>
      <c r="B49" s="139" t="str">
        <f>IF('試験依頼書（規定試験）'!B73="","",'試験依頼書（規定試験）'!B73)</f>
        <v/>
      </c>
      <c r="C49" s="332" t="str">
        <f>'試験依頼書（規定試験）'!C73</f>
        <v/>
      </c>
      <c r="D49" s="332"/>
      <c r="E49" s="332"/>
      <c r="F49" s="332"/>
      <c r="G49" s="332"/>
      <c r="H49" s="139" t="str">
        <f>IF('試験依頼書（規定試験）'!H73="","",'試験依頼書（規定試験）'!H73)</f>
        <v/>
      </c>
      <c r="K49" s="153" t="str">
        <f>IF(B49="","",VLOOKUP(B49,手数料表!$A$1:$J$308,8))</f>
        <v/>
      </c>
      <c r="L49" s="153" t="str">
        <f t="shared" si="2"/>
        <v/>
      </c>
    </row>
    <row r="50" spans="1:12" x14ac:dyDescent="0.2">
      <c r="A50" s="330"/>
      <c r="B50" s="139" t="str">
        <f>IF('試験依頼書（規定試験）'!B74="","",'試験依頼書（規定試験）'!B74)</f>
        <v/>
      </c>
      <c r="C50" s="332" t="str">
        <f>'試験依頼書（規定試験）'!C74</f>
        <v/>
      </c>
      <c r="D50" s="332"/>
      <c r="E50" s="332"/>
      <c r="F50" s="332"/>
      <c r="G50" s="332"/>
      <c r="H50" s="139" t="str">
        <f>IF('試験依頼書（規定試験）'!H74="","",'試験依頼書（規定試験）'!H74)</f>
        <v/>
      </c>
      <c r="K50" s="153" t="str">
        <f>IF(B50="","",VLOOKUP(B50,手数料表!$A$1:$J$308,8))</f>
        <v/>
      </c>
      <c r="L50" s="153" t="str">
        <f t="shared" si="2"/>
        <v/>
      </c>
    </row>
    <row r="51" spans="1:12" x14ac:dyDescent="0.2">
      <c r="A51" s="330"/>
      <c r="B51" s="139" t="str">
        <f>IF('試験依頼書（規定試験）'!B75="","",'試験依頼書（規定試験）'!B75)</f>
        <v/>
      </c>
      <c r="C51" s="332" t="str">
        <f>'試験依頼書（規定試験）'!C75</f>
        <v/>
      </c>
      <c r="D51" s="332"/>
      <c r="E51" s="332"/>
      <c r="F51" s="332"/>
      <c r="G51" s="332"/>
      <c r="H51" s="139" t="str">
        <f>IF('試験依頼書（規定試験）'!H75="","",'試験依頼書（規定試験）'!H75)</f>
        <v/>
      </c>
      <c r="K51" s="153" t="str">
        <f>IF(B51="","",VLOOKUP(B51,手数料表!$A$1:$J$308,8))</f>
        <v/>
      </c>
      <c r="L51" s="153" t="str">
        <f t="shared" si="2"/>
        <v/>
      </c>
    </row>
    <row r="52" spans="1:12" x14ac:dyDescent="0.2">
      <c r="A52" s="330"/>
      <c r="B52" s="139" t="str">
        <f>IF('試験依頼書（規定試験）'!B76="","",'試験依頼書（規定試験）'!B76)</f>
        <v/>
      </c>
      <c r="C52" s="332" t="str">
        <f>'試験依頼書（規定試験）'!C76</f>
        <v/>
      </c>
      <c r="D52" s="332"/>
      <c r="E52" s="332"/>
      <c r="F52" s="332"/>
      <c r="G52" s="332"/>
      <c r="H52" s="139" t="str">
        <f>IF('試験依頼書（規定試験）'!H76="","",'試験依頼書（規定試験）'!H76)</f>
        <v/>
      </c>
      <c r="K52" s="153" t="str">
        <f>IF(B52="","",VLOOKUP(B52,手数料表!$A$1:$J$308,8))</f>
        <v/>
      </c>
      <c r="L52" s="153" t="str">
        <f t="shared" si="2"/>
        <v/>
      </c>
    </row>
    <row r="53" spans="1:12" x14ac:dyDescent="0.2">
      <c r="A53" s="330"/>
      <c r="B53" s="139" t="str">
        <f>IF('試験依頼書（規定試験）'!B77="","",'試験依頼書（規定試験）'!B77)</f>
        <v/>
      </c>
      <c r="C53" s="332" t="str">
        <f>'試験依頼書（規定試験）'!C77</f>
        <v/>
      </c>
      <c r="D53" s="332"/>
      <c r="E53" s="332"/>
      <c r="F53" s="332"/>
      <c r="G53" s="332"/>
      <c r="H53" s="139" t="str">
        <f>IF('試験依頼書（規定試験）'!H77="","",'試験依頼書（規定試験）'!H77)</f>
        <v/>
      </c>
      <c r="K53" s="153" t="str">
        <f>IF(B53="","",VLOOKUP(B53,手数料表!$A$1:$J$308,8))</f>
        <v/>
      </c>
      <c r="L53" s="153" t="str">
        <f t="shared" si="2"/>
        <v/>
      </c>
    </row>
    <row r="54" spans="1:12" x14ac:dyDescent="0.2">
      <c r="A54" s="343"/>
      <c r="B54" s="139" t="str">
        <f>IF('試験依頼書（規定試験）'!B78="","",'試験依頼書（規定試験）'!B78)</f>
        <v/>
      </c>
      <c r="C54" s="332" t="str">
        <f>'試験依頼書（規定試験）'!C78</f>
        <v/>
      </c>
      <c r="D54" s="332"/>
      <c r="E54" s="332"/>
      <c r="F54" s="332"/>
      <c r="G54" s="332"/>
      <c r="H54" s="139" t="str">
        <f>IF('試験依頼書（規定試験）'!H78="","",'試験依頼書（規定試験）'!H78)</f>
        <v/>
      </c>
      <c r="K54" s="153" t="str">
        <f>IF(B54="","",VLOOKUP(B54,手数料表!$A$1:$J$308,8))</f>
        <v/>
      </c>
      <c r="L54" s="153" t="str">
        <f t="shared" si="2"/>
        <v/>
      </c>
    </row>
    <row r="55" spans="1:12" x14ac:dyDescent="0.2">
      <c r="A55" s="111" t="s">
        <v>132</v>
      </c>
      <c r="B55" s="340" t="e">
        <f>VLOOKUP('試験依頼書（規定試験）'!B22,非表示_選択肢!B3:C7,2)</f>
        <v>#N/A</v>
      </c>
      <c r="C55" s="341"/>
      <c r="D55" s="341"/>
      <c r="E55" s="341"/>
      <c r="F55" s="341"/>
      <c r="G55" s="341"/>
      <c r="H55" s="342"/>
      <c r="I55" s="150">
        <v>1</v>
      </c>
    </row>
    <row r="56" spans="1:12" ht="24" x14ac:dyDescent="0.2">
      <c r="A56" s="111" t="s">
        <v>9</v>
      </c>
      <c r="B56" s="340" t="e">
        <f>VLOOKUP('試験依頼書（規定試験）'!B24,非表示_選択肢!B10:C12,2)</f>
        <v>#N/A</v>
      </c>
      <c r="C56" s="341"/>
      <c r="D56" s="341"/>
      <c r="E56" s="341"/>
      <c r="F56" s="341"/>
      <c r="G56" s="341"/>
      <c r="H56" s="342"/>
      <c r="I56" s="150">
        <v>1</v>
      </c>
    </row>
    <row r="57" spans="1:12" ht="19" x14ac:dyDescent="0.2">
      <c r="A57" s="343" t="s">
        <v>102</v>
      </c>
      <c r="B57" s="353" t="s">
        <v>75</v>
      </c>
      <c r="C57" s="346">
        <f>'試験依頼書（規定試験）'!C27</f>
        <v>0</v>
      </c>
      <c r="D57" s="347"/>
      <c r="E57" s="347"/>
      <c r="F57" s="347"/>
      <c r="G57" s="347"/>
      <c r="H57" s="348"/>
      <c r="I57" s="154">
        <v>1</v>
      </c>
      <c r="J57" s="154"/>
    </row>
    <row r="58" spans="1:12" ht="19" x14ac:dyDescent="0.2">
      <c r="A58" s="352"/>
      <c r="B58" s="354"/>
      <c r="C58" s="355"/>
      <c r="D58" s="356"/>
      <c r="E58" s="356"/>
      <c r="F58" s="356"/>
      <c r="G58" s="356"/>
      <c r="H58" s="357"/>
      <c r="I58" s="154">
        <v>1</v>
      </c>
      <c r="J58" s="154"/>
    </row>
    <row r="59" spans="1:12" ht="19" x14ac:dyDescent="0.2">
      <c r="A59" s="352"/>
      <c r="B59" s="46" t="s">
        <v>754</v>
      </c>
      <c r="C59" s="361">
        <f>'試験依頼書（規定試験）'!C28</f>
        <v>0</v>
      </c>
      <c r="D59" s="361"/>
      <c r="E59" s="361"/>
      <c r="F59" s="361"/>
      <c r="G59" s="361"/>
      <c r="H59" s="361"/>
      <c r="I59" s="154">
        <v>1</v>
      </c>
      <c r="J59" s="154"/>
    </row>
    <row r="60" spans="1:12" ht="38" x14ac:dyDescent="0.2">
      <c r="A60" s="352"/>
      <c r="B60" s="48" t="s">
        <v>755</v>
      </c>
      <c r="C60" s="362">
        <f>'試験依頼書（規定試験）'!C29</f>
        <v>0</v>
      </c>
      <c r="D60" s="363"/>
      <c r="E60" s="363"/>
      <c r="F60" s="363"/>
      <c r="G60" s="363"/>
      <c r="H60" s="364"/>
      <c r="I60" s="157" t="s">
        <v>756</v>
      </c>
      <c r="J60" s="154"/>
    </row>
    <row r="61" spans="1:12" x14ac:dyDescent="0.2">
      <c r="A61" s="352"/>
      <c r="B61" s="79" t="s">
        <v>76</v>
      </c>
      <c r="C61" s="358">
        <f>'試験依頼書（規定試験）'!C30</f>
        <v>0</v>
      </c>
      <c r="D61" s="359"/>
      <c r="E61" s="79" t="s">
        <v>77</v>
      </c>
      <c r="F61" s="359">
        <f>'試験依頼書（規定試験）'!F30</f>
        <v>0</v>
      </c>
      <c r="G61" s="359"/>
      <c r="H61" s="360"/>
      <c r="I61" s="150">
        <v>1</v>
      </c>
    </row>
    <row r="62" spans="1:12" x14ac:dyDescent="0.2">
      <c r="A62" s="352"/>
      <c r="B62" s="79" t="s">
        <v>78</v>
      </c>
      <c r="C62" s="358">
        <f>'試験依頼書（規定試験）'!C31</f>
        <v>0</v>
      </c>
      <c r="D62" s="360"/>
      <c r="E62" s="79" t="s">
        <v>153</v>
      </c>
      <c r="F62" s="358">
        <f>'試験依頼書（規定試験）'!F31</f>
        <v>0</v>
      </c>
      <c r="G62" s="359"/>
      <c r="H62" s="360"/>
      <c r="I62" s="150">
        <v>1</v>
      </c>
    </row>
    <row r="63" spans="1:12" x14ac:dyDescent="0.2">
      <c r="A63" s="352"/>
      <c r="B63" s="343" t="s">
        <v>92</v>
      </c>
      <c r="C63" s="346">
        <f>'試験依頼書（規定試験）'!C32</f>
        <v>0</v>
      </c>
      <c r="D63" s="347"/>
      <c r="E63" s="347"/>
      <c r="F63" s="347"/>
      <c r="G63" s="347"/>
      <c r="H63" s="348"/>
      <c r="I63" s="150">
        <v>1</v>
      </c>
    </row>
    <row r="64" spans="1:12" x14ac:dyDescent="0.2">
      <c r="A64" s="352"/>
      <c r="B64" s="352"/>
      <c r="C64" s="349"/>
      <c r="D64" s="350"/>
      <c r="E64" s="350"/>
      <c r="F64" s="350"/>
      <c r="G64" s="350"/>
      <c r="H64" s="351"/>
      <c r="I64" s="150">
        <v>1</v>
      </c>
    </row>
    <row r="65" spans="1:10" x14ac:dyDescent="0.2">
      <c r="A65" s="330" t="s">
        <v>142</v>
      </c>
      <c r="B65" s="330"/>
      <c r="C65" s="344"/>
      <c r="D65" s="344"/>
      <c r="E65" s="344"/>
      <c r="F65" s="344"/>
      <c r="G65" s="344"/>
      <c r="H65" s="344"/>
      <c r="I65" s="150">
        <v>1</v>
      </c>
    </row>
    <row r="66" spans="1:10" x14ac:dyDescent="0.2">
      <c r="A66" s="330" t="s">
        <v>143</v>
      </c>
      <c r="B66" s="330"/>
      <c r="C66" s="345">
        <f>SUM(L6:L54)</f>
        <v>0</v>
      </c>
      <c r="D66" s="345"/>
      <c r="E66" s="345"/>
      <c r="F66" s="345"/>
      <c r="G66" s="345"/>
      <c r="H66" s="345"/>
      <c r="I66" s="150">
        <v>1</v>
      </c>
    </row>
    <row r="67" spans="1:10" x14ac:dyDescent="0.2">
      <c r="A67" s="330" t="s">
        <v>119</v>
      </c>
      <c r="B67" s="330"/>
      <c r="C67" s="339"/>
      <c r="D67" s="339"/>
      <c r="E67" s="339"/>
      <c r="F67" s="339"/>
      <c r="G67" s="339"/>
      <c r="H67" s="339"/>
      <c r="I67" s="150">
        <v>1</v>
      </c>
    </row>
    <row r="68" spans="1:10" x14ac:dyDescent="0.2">
      <c r="A68" s="330"/>
      <c r="B68" s="330"/>
      <c r="C68" s="339"/>
      <c r="D68" s="339"/>
      <c r="E68" s="339"/>
      <c r="F68" s="339"/>
      <c r="G68" s="339"/>
      <c r="H68" s="339"/>
      <c r="I68" s="150">
        <v>1</v>
      </c>
    </row>
    <row r="69" spans="1:10" x14ac:dyDescent="0.2">
      <c r="A69" s="330"/>
      <c r="B69" s="330"/>
      <c r="C69" s="339"/>
      <c r="D69" s="339"/>
      <c r="E69" s="339"/>
      <c r="F69" s="339"/>
      <c r="G69" s="339"/>
      <c r="H69" s="339"/>
      <c r="I69" s="150">
        <v>1</v>
      </c>
    </row>
    <row r="70" spans="1:10" ht="36" x14ac:dyDescent="0.2">
      <c r="A70" s="330" t="s">
        <v>120</v>
      </c>
      <c r="B70" s="330"/>
      <c r="C70" s="339" t="s">
        <v>763</v>
      </c>
      <c r="D70" s="339"/>
      <c r="E70" s="339"/>
      <c r="F70" s="339"/>
      <c r="G70" s="339"/>
      <c r="H70" s="339"/>
      <c r="I70" s="155" t="s">
        <v>156</v>
      </c>
      <c r="J70" s="155"/>
    </row>
    <row r="71" spans="1:10" x14ac:dyDescent="0.2">
      <c r="A71" s="60" t="s">
        <v>121</v>
      </c>
      <c r="B71" s="60" t="s">
        <v>122</v>
      </c>
      <c r="C71" s="343" t="s">
        <v>85</v>
      </c>
      <c r="D71" s="343"/>
      <c r="E71" s="343" t="s">
        <v>144</v>
      </c>
      <c r="F71" s="343"/>
      <c r="G71" s="366" t="s">
        <v>149</v>
      </c>
      <c r="H71" s="343"/>
      <c r="I71" s="150">
        <v>1</v>
      </c>
    </row>
    <row r="72" spans="1:10" x14ac:dyDescent="0.2">
      <c r="A72" s="369">
        <f ca="1">TODAY()</f>
        <v>46156</v>
      </c>
      <c r="B72" s="339"/>
      <c r="C72" s="352"/>
      <c r="D72" s="352"/>
      <c r="E72" s="352"/>
      <c r="F72" s="352"/>
      <c r="G72" s="367"/>
      <c r="H72" s="352"/>
      <c r="I72" s="150">
        <v>1</v>
      </c>
    </row>
    <row r="73" spans="1:10" ht="17" thickBot="1" x14ac:dyDescent="0.25">
      <c r="A73" s="370"/>
      <c r="B73" s="371"/>
      <c r="C73" s="365"/>
      <c r="D73" s="365"/>
      <c r="E73" s="365"/>
      <c r="F73" s="365"/>
      <c r="G73" s="368"/>
      <c r="H73" s="365"/>
    </row>
    <row r="74" spans="1:10" x14ac:dyDescent="0.2">
      <c r="A74" s="372" t="s">
        <v>148</v>
      </c>
      <c r="B74" s="373"/>
      <c r="C74" s="373"/>
      <c r="D74" s="373"/>
      <c r="E74" s="373"/>
      <c r="F74" s="373"/>
      <c r="G74" s="373"/>
      <c r="H74" s="374"/>
    </row>
    <row r="75" spans="1:10" x14ac:dyDescent="0.2">
      <c r="A75" s="375"/>
      <c r="B75" s="376"/>
      <c r="C75" s="376"/>
      <c r="D75" s="376"/>
      <c r="E75" s="376"/>
      <c r="F75" s="376"/>
      <c r="G75" s="376"/>
      <c r="H75" s="377"/>
    </row>
    <row r="76" spans="1:10" x14ac:dyDescent="0.2">
      <c r="A76" s="378" t="s">
        <v>145</v>
      </c>
      <c r="B76" s="380"/>
      <c r="C76" s="380"/>
      <c r="D76" s="380"/>
      <c r="E76" s="380" t="s">
        <v>147</v>
      </c>
      <c r="F76" s="380" t="s">
        <v>146</v>
      </c>
      <c r="G76" s="380"/>
      <c r="H76" s="382"/>
    </row>
    <row r="77" spans="1:10" x14ac:dyDescent="0.2">
      <c r="A77" s="378"/>
      <c r="B77" s="380"/>
      <c r="C77" s="380"/>
      <c r="D77" s="380"/>
      <c r="E77" s="380"/>
      <c r="F77" s="380"/>
      <c r="G77" s="380"/>
      <c r="H77" s="382"/>
    </row>
    <row r="78" spans="1:10" ht="17" thickBot="1" x14ac:dyDescent="0.25">
      <c r="A78" s="379"/>
      <c r="B78" s="381"/>
      <c r="C78" s="381"/>
      <c r="D78" s="381"/>
      <c r="E78" s="381"/>
      <c r="F78" s="381"/>
      <c r="G78" s="381"/>
      <c r="H78" s="383"/>
    </row>
  </sheetData>
  <mergeCells count="98">
    <mergeCell ref="A74:H75"/>
    <mergeCell ref="A76:A78"/>
    <mergeCell ref="B76:D78"/>
    <mergeCell ref="E76:E78"/>
    <mergeCell ref="F76:F78"/>
    <mergeCell ref="G76:H78"/>
    <mergeCell ref="A70:B70"/>
    <mergeCell ref="C70:H70"/>
    <mergeCell ref="C71:C73"/>
    <mergeCell ref="D71:D73"/>
    <mergeCell ref="E71:E73"/>
    <mergeCell ref="F71:F73"/>
    <mergeCell ref="G71:G73"/>
    <mergeCell ref="H71:H73"/>
    <mergeCell ref="A72:A73"/>
    <mergeCell ref="B72:B73"/>
    <mergeCell ref="C54:G54"/>
    <mergeCell ref="A65:B65"/>
    <mergeCell ref="C65:H65"/>
    <mergeCell ref="A66:B66"/>
    <mergeCell ref="C66:H66"/>
    <mergeCell ref="C63:H64"/>
    <mergeCell ref="A57:A64"/>
    <mergeCell ref="B57:B58"/>
    <mergeCell ref="C57:H58"/>
    <mergeCell ref="C61:D61"/>
    <mergeCell ref="F61:H61"/>
    <mergeCell ref="C62:D62"/>
    <mergeCell ref="F62:H62"/>
    <mergeCell ref="B63:B64"/>
    <mergeCell ref="C59:H59"/>
    <mergeCell ref="C60:H60"/>
    <mergeCell ref="A67:B69"/>
    <mergeCell ref="C67:H69"/>
    <mergeCell ref="B55:H55"/>
    <mergeCell ref="B56:H56"/>
    <mergeCell ref="C48:G48"/>
    <mergeCell ref="C49:G49"/>
    <mergeCell ref="C50:G50"/>
    <mergeCell ref="C51:G51"/>
    <mergeCell ref="C52:G52"/>
    <mergeCell ref="C53:G53"/>
    <mergeCell ref="A39:A54"/>
    <mergeCell ref="C39:G39"/>
    <mergeCell ref="C40:G40"/>
    <mergeCell ref="C41:G41"/>
    <mergeCell ref="C42:G42"/>
    <mergeCell ref="C43:G43"/>
    <mergeCell ref="C44:G44"/>
    <mergeCell ref="C45:G45"/>
    <mergeCell ref="C46:G46"/>
    <mergeCell ref="C47:G47"/>
    <mergeCell ref="C34:G34"/>
    <mergeCell ref="C35:G35"/>
    <mergeCell ref="C36:G36"/>
    <mergeCell ref="C37:G37"/>
    <mergeCell ref="C38:D38"/>
    <mergeCell ref="F38:H38"/>
    <mergeCell ref="A22:A37"/>
    <mergeCell ref="C22:G22"/>
    <mergeCell ref="C23:G23"/>
    <mergeCell ref="C24:G24"/>
    <mergeCell ref="C25:G25"/>
    <mergeCell ref="C26:G26"/>
    <mergeCell ref="C27:G27"/>
    <mergeCell ref="C28:G28"/>
    <mergeCell ref="C29:G29"/>
    <mergeCell ref="C30:G30"/>
    <mergeCell ref="C31:G31"/>
    <mergeCell ref="C32:G32"/>
    <mergeCell ref="C15:G15"/>
    <mergeCell ref="C16:G16"/>
    <mergeCell ref="C17:G17"/>
    <mergeCell ref="C33:G33"/>
    <mergeCell ref="C21:D21"/>
    <mergeCell ref="F21:H21"/>
    <mergeCell ref="B3:H3"/>
    <mergeCell ref="A1:C1"/>
    <mergeCell ref="D1:E1"/>
    <mergeCell ref="F1:H1"/>
    <mergeCell ref="B2:C2"/>
    <mergeCell ref="G2:H2"/>
    <mergeCell ref="C4:D4"/>
    <mergeCell ref="F4:H4"/>
    <mergeCell ref="A5:A20"/>
    <mergeCell ref="C5:G5"/>
    <mergeCell ref="C6:G6"/>
    <mergeCell ref="C7:G7"/>
    <mergeCell ref="C8:G8"/>
    <mergeCell ref="C9:G9"/>
    <mergeCell ref="C10:G10"/>
    <mergeCell ref="C11:G11"/>
    <mergeCell ref="C18:G18"/>
    <mergeCell ref="C19:G19"/>
    <mergeCell ref="C20:G20"/>
    <mergeCell ref="C12:G12"/>
    <mergeCell ref="C13:G13"/>
    <mergeCell ref="C14:G14"/>
  </mergeCells>
  <phoneticPr fontId="3"/>
  <conditionalFormatting sqref="C65:H66">
    <cfRule type="cellIs" dxfId="2" priority="1" operator="equal">
      <formula>""""""</formula>
    </cfRule>
  </conditionalFormatting>
  <pageMargins left="0.98425196850393704" right="0.39370078740157483" top="0.39370078740157483" bottom="0.39370078740157483" header="0" footer="0"/>
  <pageSetup paperSize="9" orientation="portrait" horizontalDpi="300" verticalDpi="300" r:id="rId1"/>
  <headerFooter alignWithMargins="0">
    <oddHeader>&amp;L様式 23</oddHeader>
    <oddFooter>&amp;L  一般財団法人自転車産業振興協会技術研究所     2026/6/1　制定
&amp;R&amp;P/&amp;N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89D32E-F7E8-4926-B1E4-ED378BB09789}">
  <sheetPr>
    <tabColor rgb="FFFF0000"/>
  </sheetPr>
  <dimension ref="A1:P42"/>
  <sheetViews>
    <sheetView view="pageBreakPreview" zoomScale="115" zoomScaleNormal="100" zoomScaleSheetLayoutView="115" zoomScalePageLayoutView="130" workbookViewId="0">
      <selection activeCell="B6" sqref="B6"/>
    </sheetView>
  </sheetViews>
  <sheetFormatPr defaultColWidth="9" defaultRowHeight="16.5" x14ac:dyDescent="0.2"/>
  <cols>
    <col min="1" max="1" width="11.59765625" style="1" customWidth="1"/>
    <col min="2" max="2" width="13.3984375" style="1" customWidth="1"/>
    <col min="3" max="8" width="12" style="1" customWidth="1"/>
    <col min="9" max="9" width="3.19921875" style="70" hidden="1" customWidth="1"/>
    <col min="10" max="10" width="9" style="1"/>
    <col min="11" max="11" width="42.59765625" hidden="1" customWidth="1"/>
    <col min="12" max="12" width="68.59765625" style="1" hidden="1" customWidth="1"/>
    <col min="13" max="14" width="10.3984375" style="1" hidden="1" customWidth="1"/>
    <col min="15" max="15" width="23.796875" style="1" hidden="1" customWidth="1"/>
    <col min="16" max="16" width="105" style="1" hidden="1" customWidth="1"/>
    <col min="17" max="17" width="102.59765625" style="1" bestFit="1" customWidth="1"/>
    <col min="18" max="16384" width="9" style="1"/>
  </cols>
  <sheetData>
    <row r="1" spans="1:16" s="63" customFormat="1" ht="17" thickBot="1" x14ac:dyDescent="0.25">
      <c r="A1" s="316" t="s">
        <v>766</v>
      </c>
      <c r="B1" s="316"/>
      <c r="C1" s="316"/>
      <c r="D1" s="322" t="s">
        <v>152</v>
      </c>
      <c r="E1" s="322"/>
      <c r="F1" s="322" t="s">
        <v>761</v>
      </c>
      <c r="G1" s="322"/>
      <c r="H1" s="322"/>
      <c r="I1" s="69">
        <v>1</v>
      </c>
    </row>
    <row r="2" spans="1:16" ht="33.5" thickBot="1" x14ac:dyDescent="0.25">
      <c r="A2" s="84" t="s">
        <v>137</v>
      </c>
      <c r="B2" s="317"/>
      <c r="C2" s="318"/>
      <c r="D2" s="74" t="s">
        <v>10</v>
      </c>
      <c r="E2" s="75"/>
      <c r="F2" s="76" t="s">
        <v>8</v>
      </c>
      <c r="G2" s="319"/>
      <c r="H2" s="320"/>
      <c r="I2" s="69" t="s">
        <v>155</v>
      </c>
      <c r="K2" s="96"/>
      <c r="L2" s="96"/>
      <c r="M2" s="96"/>
      <c r="N2" s="96"/>
      <c r="O2" s="161"/>
      <c r="P2" s="161"/>
    </row>
    <row r="3" spans="1:16" ht="33.5" thickBot="1" x14ac:dyDescent="0.25">
      <c r="A3" s="83" t="s">
        <v>112</v>
      </c>
      <c r="B3" s="312"/>
      <c r="C3" s="313"/>
      <c r="D3" s="314"/>
      <c r="E3" s="314"/>
      <c r="F3" s="314"/>
      <c r="G3" s="314"/>
      <c r="H3" s="315"/>
      <c r="I3" s="69" t="s">
        <v>155</v>
      </c>
      <c r="K3" s="162"/>
      <c r="L3" s="162"/>
      <c r="M3" s="163" t="s">
        <v>337</v>
      </c>
      <c r="N3" s="163" t="s">
        <v>338</v>
      </c>
      <c r="O3" s="163" t="s">
        <v>141</v>
      </c>
      <c r="P3" s="163"/>
    </row>
    <row r="4" spans="1:16" ht="17" thickTop="1" x14ac:dyDescent="0.2">
      <c r="A4" s="164" t="s">
        <v>127</v>
      </c>
      <c r="B4" s="165" t="s">
        <v>128</v>
      </c>
      <c r="C4" s="321"/>
      <c r="D4" s="321"/>
      <c r="E4" s="165" t="s">
        <v>114</v>
      </c>
      <c r="F4" s="321"/>
      <c r="G4" s="321"/>
      <c r="H4" s="323"/>
      <c r="I4" s="70">
        <v>1</v>
      </c>
      <c r="K4" s="96"/>
      <c r="L4" s="96"/>
      <c r="M4" s="96"/>
      <c r="N4" s="96"/>
      <c r="O4" s="161"/>
      <c r="P4" s="161"/>
    </row>
    <row r="5" spans="1:16" ht="26" x14ac:dyDescent="0.2">
      <c r="A5" s="253" t="s">
        <v>129</v>
      </c>
      <c r="B5" s="85" t="s">
        <v>170</v>
      </c>
      <c r="C5" s="255" t="s">
        <v>109</v>
      </c>
      <c r="D5" s="255"/>
      <c r="E5" s="255"/>
      <c r="F5" s="255"/>
      <c r="G5" s="255"/>
      <c r="H5" s="166" t="s">
        <v>171</v>
      </c>
      <c r="I5" s="71" t="s">
        <v>155</v>
      </c>
    </row>
    <row r="6" spans="1:16" x14ac:dyDescent="0.2">
      <c r="A6" s="253"/>
      <c r="B6" s="168"/>
      <c r="C6" s="241" t="str">
        <f>IF($B6="","",VLOOKUP($B6,手数料表!$A$1:$J$308,5))</f>
        <v/>
      </c>
      <c r="D6" s="241"/>
      <c r="E6" s="241"/>
      <c r="F6" s="241"/>
      <c r="G6" s="241"/>
      <c r="H6" s="169"/>
      <c r="I6" s="70">
        <v>1</v>
      </c>
    </row>
    <row r="7" spans="1:16" x14ac:dyDescent="0.2">
      <c r="A7" s="253"/>
      <c r="B7" s="168"/>
      <c r="C7" s="241" t="str">
        <f>IF($B7="","",VLOOKUP($B7,手数料表!$A$1:$J$308,5))</f>
        <v/>
      </c>
      <c r="D7" s="241"/>
      <c r="E7" s="241"/>
      <c r="F7" s="241"/>
      <c r="G7" s="241"/>
      <c r="H7" s="169"/>
      <c r="I7" s="70">
        <v>1</v>
      </c>
    </row>
    <row r="8" spans="1:16" x14ac:dyDescent="0.2">
      <c r="A8" s="253"/>
      <c r="B8" s="384"/>
      <c r="C8" s="385"/>
      <c r="D8" s="385"/>
      <c r="E8" s="385"/>
      <c r="F8" s="385"/>
      <c r="G8" s="385"/>
      <c r="H8" s="386"/>
      <c r="I8" s="70">
        <v>1</v>
      </c>
    </row>
    <row r="9" spans="1:16" x14ac:dyDescent="0.2">
      <c r="A9" s="253"/>
      <c r="B9" s="387"/>
      <c r="C9" s="388"/>
      <c r="D9" s="388"/>
      <c r="E9" s="388"/>
      <c r="F9" s="388"/>
      <c r="G9" s="388"/>
      <c r="H9" s="389"/>
      <c r="I9" s="70">
        <v>1</v>
      </c>
    </row>
    <row r="10" spans="1:16" x14ac:dyDescent="0.2">
      <c r="A10" s="253"/>
      <c r="B10" s="387"/>
      <c r="C10" s="388"/>
      <c r="D10" s="388"/>
      <c r="E10" s="388"/>
      <c r="F10" s="388"/>
      <c r="G10" s="388"/>
      <c r="H10" s="389"/>
      <c r="I10" s="70">
        <v>1</v>
      </c>
    </row>
    <row r="11" spans="1:16" x14ac:dyDescent="0.2">
      <c r="A11" s="253"/>
      <c r="B11" s="387"/>
      <c r="C11" s="388"/>
      <c r="D11" s="388"/>
      <c r="E11" s="388"/>
      <c r="F11" s="388"/>
      <c r="G11" s="388"/>
      <c r="H11" s="389"/>
      <c r="I11" s="70">
        <v>1</v>
      </c>
    </row>
    <row r="12" spans="1:16" x14ac:dyDescent="0.2">
      <c r="A12" s="253"/>
      <c r="B12" s="387"/>
      <c r="C12" s="388"/>
      <c r="D12" s="388"/>
      <c r="E12" s="388"/>
      <c r="F12" s="388"/>
      <c r="G12" s="388"/>
      <c r="H12" s="389"/>
      <c r="I12" s="70">
        <v>1</v>
      </c>
    </row>
    <row r="13" spans="1:16" x14ac:dyDescent="0.2">
      <c r="A13" s="253"/>
      <c r="B13" s="387"/>
      <c r="C13" s="388"/>
      <c r="D13" s="388"/>
      <c r="E13" s="388"/>
      <c r="F13" s="388"/>
      <c r="G13" s="388"/>
      <c r="H13" s="389"/>
      <c r="I13" s="70">
        <v>1</v>
      </c>
    </row>
    <row r="14" spans="1:16" x14ac:dyDescent="0.2">
      <c r="A14" s="253"/>
      <c r="B14" s="387"/>
      <c r="C14" s="388"/>
      <c r="D14" s="388"/>
      <c r="E14" s="388"/>
      <c r="F14" s="388"/>
      <c r="G14" s="388"/>
      <c r="H14" s="389"/>
      <c r="I14" s="70">
        <v>1</v>
      </c>
    </row>
    <row r="15" spans="1:16" x14ac:dyDescent="0.2">
      <c r="A15" s="253"/>
      <c r="B15" s="387"/>
      <c r="C15" s="388"/>
      <c r="D15" s="388"/>
      <c r="E15" s="388"/>
      <c r="F15" s="388"/>
      <c r="G15" s="388"/>
      <c r="H15" s="389"/>
      <c r="I15" s="70">
        <v>1</v>
      </c>
    </row>
    <row r="16" spans="1:16" x14ac:dyDescent="0.2">
      <c r="A16" s="253"/>
      <c r="B16" s="387"/>
      <c r="C16" s="388"/>
      <c r="D16" s="388"/>
      <c r="E16" s="388"/>
      <c r="F16" s="388"/>
      <c r="G16" s="388"/>
      <c r="H16" s="389"/>
      <c r="I16" s="70">
        <v>1</v>
      </c>
    </row>
    <row r="17" spans="1:9" x14ac:dyDescent="0.2">
      <c r="A17" s="253"/>
      <c r="B17" s="387"/>
      <c r="C17" s="388"/>
      <c r="D17" s="388"/>
      <c r="E17" s="388"/>
      <c r="F17" s="388"/>
      <c r="G17" s="388"/>
      <c r="H17" s="389"/>
      <c r="I17" s="70">
        <v>1</v>
      </c>
    </row>
    <row r="18" spans="1:9" x14ac:dyDescent="0.2">
      <c r="A18" s="253"/>
      <c r="B18" s="387"/>
      <c r="C18" s="388"/>
      <c r="D18" s="388"/>
      <c r="E18" s="388"/>
      <c r="F18" s="388"/>
      <c r="G18" s="388"/>
      <c r="H18" s="389"/>
      <c r="I18" s="70">
        <v>1</v>
      </c>
    </row>
    <row r="19" spans="1:9" x14ac:dyDescent="0.2">
      <c r="A19" s="253"/>
      <c r="B19" s="387"/>
      <c r="C19" s="388"/>
      <c r="D19" s="388"/>
      <c r="E19" s="388"/>
      <c r="F19" s="388"/>
      <c r="G19" s="388"/>
      <c r="H19" s="389"/>
      <c r="I19" s="70">
        <v>1</v>
      </c>
    </row>
    <row r="20" spans="1:9" ht="17" thickBot="1" x14ac:dyDescent="0.25">
      <c r="A20" s="256"/>
      <c r="B20" s="390"/>
      <c r="C20" s="391"/>
      <c r="D20" s="391"/>
      <c r="E20" s="391"/>
      <c r="F20" s="391"/>
      <c r="G20" s="391"/>
      <c r="H20" s="392"/>
      <c r="I20" s="70">
        <v>1</v>
      </c>
    </row>
    <row r="21" spans="1:9" ht="17" thickTop="1" x14ac:dyDescent="0.2">
      <c r="A21" s="311" t="s">
        <v>132</v>
      </c>
      <c r="B21" s="172" t="s">
        <v>163</v>
      </c>
      <c r="C21" s="305" t="s">
        <v>133</v>
      </c>
      <c r="D21" s="305" t="s">
        <v>134</v>
      </c>
      <c r="E21" s="305" t="s">
        <v>135</v>
      </c>
      <c r="F21" s="305" t="s">
        <v>136</v>
      </c>
      <c r="G21" s="307" t="s">
        <v>138</v>
      </c>
      <c r="H21" s="309"/>
      <c r="I21" s="70">
        <v>1</v>
      </c>
    </row>
    <row r="22" spans="1:9" ht="26" x14ac:dyDescent="0.2">
      <c r="A22" s="295"/>
      <c r="B22" s="158"/>
      <c r="C22" s="306"/>
      <c r="D22" s="306"/>
      <c r="E22" s="306"/>
      <c r="F22" s="306"/>
      <c r="G22" s="308"/>
      <c r="H22" s="310"/>
      <c r="I22" s="71" t="s">
        <v>155</v>
      </c>
    </row>
    <row r="23" spans="1:9" x14ac:dyDescent="0.2">
      <c r="A23" s="256" t="s">
        <v>9</v>
      </c>
      <c r="B23" s="172" t="s">
        <v>163</v>
      </c>
      <c r="C23" s="296" t="s">
        <v>151</v>
      </c>
      <c r="D23" s="297"/>
      <c r="E23" s="297"/>
      <c r="F23" s="297"/>
      <c r="G23" s="297"/>
      <c r="H23" s="298"/>
      <c r="I23" s="70">
        <v>1</v>
      </c>
    </row>
    <row r="24" spans="1:9" ht="16.5" customHeight="1" x14ac:dyDescent="0.2">
      <c r="A24" s="259"/>
      <c r="B24" s="393">
        <v>3</v>
      </c>
      <c r="C24" s="326" t="s">
        <v>159</v>
      </c>
      <c r="D24" s="327"/>
      <c r="E24" s="327"/>
      <c r="F24" s="327"/>
      <c r="G24" s="327"/>
      <c r="H24" s="328"/>
      <c r="I24" s="70">
        <v>1</v>
      </c>
    </row>
    <row r="25" spans="1:9" x14ac:dyDescent="0.2">
      <c r="A25" s="259"/>
      <c r="B25" s="393"/>
      <c r="C25" s="299" t="s">
        <v>150</v>
      </c>
      <c r="D25" s="300"/>
      <c r="E25" s="300"/>
      <c r="F25" s="300"/>
      <c r="G25" s="300"/>
      <c r="H25" s="301"/>
      <c r="I25" s="70">
        <v>1</v>
      </c>
    </row>
    <row r="26" spans="1:9" x14ac:dyDescent="0.2">
      <c r="A26" s="295"/>
      <c r="B26" s="394"/>
      <c r="C26" s="302" t="s">
        <v>139</v>
      </c>
      <c r="D26" s="303"/>
      <c r="E26" s="303"/>
      <c r="F26" s="303"/>
      <c r="G26" s="303"/>
      <c r="H26" s="304"/>
      <c r="I26" s="70">
        <v>1</v>
      </c>
    </row>
    <row r="27" spans="1:9" ht="19" x14ac:dyDescent="0.2">
      <c r="A27" s="256" t="s">
        <v>102</v>
      </c>
      <c r="B27" s="47" t="s">
        <v>75</v>
      </c>
      <c r="C27" s="272"/>
      <c r="D27" s="273"/>
      <c r="E27" s="273"/>
      <c r="F27" s="273"/>
      <c r="G27" s="273"/>
      <c r="H27" s="274"/>
      <c r="I27" s="73">
        <v>1</v>
      </c>
    </row>
    <row r="28" spans="1:9" ht="19" x14ac:dyDescent="0.2">
      <c r="A28" s="259"/>
      <c r="B28" s="46" t="s">
        <v>754</v>
      </c>
      <c r="C28" s="267"/>
      <c r="D28" s="268"/>
      <c r="E28" s="268"/>
      <c r="F28" s="268"/>
      <c r="G28" s="268"/>
      <c r="H28" s="269"/>
      <c r="I28" s="73">
        <v>1</v>
      </c>
    </row>
    <row r="29" spans="1:9" ht="38" x14ac:dyDescent="0.2">
      <c r="A29" s="259"/>
      <c r="B29" s="46" t="s">
        <v>755</v>
      </c>
      <c r="C29" s="265"/>
      <c r="D29" s="265"/>
      <c r="E29" s="265"/>
      <c r="F29" s="265"/>
      <c r="G29" s="265"/>
      <c r="H29" s="266"/>
      <c r="I29" s="156" t="s">
        <v>756</v>
      </c>
    </row>
    <row r="30" spans="1:9" x14ac:dyDescent="0.2">
      <c r="A30" s="259"/>
      <c r="B30" s="46" t="s">
        <v>76</v>
      </c>
      <c r="C30" s="261"/>
      <c r="D30" s="262"/>
      <c r="E30" s="46" t="s">
        <v>77</v>
      </c>
      <c r="F30" s="262"/>
      <c r="G30" s="262"/>
      <c r="H30" s="263"/>
      <c r="I30" s="70">
        <v>1</v>
      </c>
    </row>
    <row r="31" spans="1:9" x14ac:dyDescent="0.2">
      <c r="A31" s="259"/>
      <c r="B31" s="46" t="s">
        <v>78</v>
      </c>
      <c r="C31" s="261"/>
      <c r="D31" s="264"/>
      <c r="E31" s="46" t="s">
        <v>153</v>
      </c>
      <c r="F31" s="261"/>
      <c r="G31" s="262"/>
      <c r="H31" s="263"/>
      <c r="I31" s="70">
        <v>1</v>
      </c>
    </row>
    <row r="32" spans="1:9" x14ac:dyDescent="0.2">
      <c r="A32" s="259"/>
      <c r="B32" s="270" t="s">
        <v>92</v>
      </c>
      <c r="C32" s="272"/>
      <c r="D32" s="273"/>
      <c r="E32" s="273"/>
      <c r="F32" s="273"/>
      <c r="G32" s="273"/>
      <c r="H32" s="274"/>
      <c r="I32" s="70">
        <v>1</v>
      </c>
    </row>
    <row r="33" spans="1:9" ht="17" thickBot="1" x14ac:dyDescent="0.25">
      <c r="A33" s="260"/>
      <c r="B33" s="271"/>
      <c r="C33" s="275"/>
      <c r="D33" s="276"/>
      <c r="E33" s="276"/>
      <c r="F33" s="276"/>
      <c r="G33" s="276"/>
      <c r="H33" s="277"/>
      <c r="I33" s="70">
        <v>1</v>
      </c>
    </row>
    <row r="34" spans="1:9" x14ac:dyDescent="0.2">
      <c r="A34" s="257" t="s">
        <v>140</v>
      </c>
      <c r="B34" s="86" t="s">
        <v>68</v>
      </c>
      <c r="C34" s="86" t="s">
        <v>74</v>
      </c>
      <c r="D34" s="86" t="s">
        <v>69</v>
      </c>
      <c r="E34" s="86" t="s">
        <v>70</v>
      </c>
      <c r="F34" s="86" t="s">
        <v>71</v>
      </c>
      <c r="G34" s="86" t="s">
        <v>72</v>
      </c>
      <c r="H34" s="86" t="s">
        <v>73</v>
      </c>
      <c r="I34" s="70">
        <v>1</v>
      </c>
    </row>
    <row r="35" spans="1:9" x14ac:dyDescent="0.2">
      <c r="A35" s="258"/>
      <c r="B35" s="9" t="s">
        <v>19</v>
      </c>
      <c r="C35" s="9" t="s">
        <v>20</v>
      </c>
      <c r="D35" s="9" t="s">
        <v>25</v>
      </c>
      <c r="E35" s="9" t="s">
        <v>21</v>
      </c>
      <c r="F35" s="9" t="s">
        <v>22</v>
      </c>
      <c r="G35" s="9" t="s">
        <v>40</v>
      </c>
      <c r="H35" s="9" t="s">
        <v>55</v>
      </c>
      <c r="I35" s="70">
        <v>1</v>
      </c>
    </row>
    <row r="36" spans="1:9" x14ac:dyDescent="0.2">
      <c r="A36" s="278" t="s">
        <v>141</v>
      </c>
      <c r="B36" s="282"/>
      <c r="C36" s="283"/>
      <c r="D36" s="283"/>
      <c r="E36" s="283"/>
      <c r="F36" s="283"/>
      <c r="G36" s="283"/>
      <c r="H36" s="280" t="s">
        <v>765</v>
      </c>
      <c r="I36" s="70">
        <v>1</v>
      </c>
    </row>
    <row r="37" spans="1:9" x14ac:dyDescent="0.2">
      <c r="A37" s="279"/>
      <c r="B37" s="284"/>
      <c r="C37" s="285"/>
      <c r="D37" s="285"/>
      <c r="E37" s="285"/>
      <c r="F37" s="285"/>
      <c r="G37" s="285"/>
      <c r="H37" s="281"/>
      <c r="I37" s="70">
        <v>1</v>
      </c>
    </row>
    <row r="38" spans="1:9" x14ac:dyDescent="0.2">
      <c r="A38" s="9" t="s">
        <v>11</v>
      </c>
      <c r="B38" s="284" t="s">
        <v>7</v>
      </c>
      <c r="C38" s="288"/>
      <c r="D38" s="159" t="s">
        <v>85</v>
      </c>
      <c r="E38" s="289" t="s">
        <v>28</v>
      </c>
      <c r="F38" s="290"/>
      <c r="G38" s="290"/>
      <c r="H38" s="290"/>
      <c r="I38" s="70">
        <v>1</v>
      </c>
    </row>
    <row r="39" spans="1:9" ht="36" x14ac:dyDescent="0.2">
      <c r="A39" s="6"/>
      <c r="B39" s="292"/>
      <c r="C39" s="293"/>
      <c r="D39" s="7"/>
      <c r="E39" s="291"/>
      <c r="F39" s="291"/>
      <c r="G39" s="291"/>
      <c r="H39" s="291"/>
      <c r="I39" s="72" t="s">
        <v>156</v>
      </c>
    </row>
    <row r="40" spans="1:9" x14ac:dyDescent="0.2">
      <c r="A40" s="9" t="s">
        <v>23</v>
      </c>
      <c r="B40" s="294" t="s">
        <v>24</v>
      </c>
      <c r="C40" s="294"/>
      <c r="D40" s="9" t="s">
        <v>86</v>
      </c>
      <c r="E40" s="291"/>
      <c r="F40" s="291"/>
      <c r="G40" s="291"/>
      <c r="H40" s="291"/>
      <c r="I40" s="70">
        <v>1</v>
      </c>
    </row>
    <row r="41" spans="1:9" ht="36" x14ac:dyDescent="0.2">
      <c r="A41" s="6"/>
      <c r="B41" s="292"/>
      <c r="C41" s="293"/>
      <c r="D41" s="6"/>
      <c r="E41" s="291"/>
      <c r="F41" s="291"/>
      <c r="G41" s="291"/>
      <c r="H41" s="291"/>
      <c r="I41" s="72" t="s">
        <v>156</v>
      </c>
    </row>
    <row r="42" spans="1:9" x14ac:dyDescent="0.2">
      <c r="A42" s="64"/>
      <c r="B42" s="65"/>
      <c r="C42" s="65"/>
      <c r="D42" s="65"/>
      <c r="E42" s="65"/>
      <c r="F42" s="65"/>
      <c r="G42" s="65"/>
      <c r="H42" s="66"/>
      <c r="I42" s="70">
        <v>1</v>
      </c>
    </row>
  </sheetData>
  <sheetProtection algorithmName="SHA-512" hashValue="IkfibTF/xV4M4tiCGGMh9Dab2rzAy6b0wa8H7crupyaGyPaWgn/gV+FMCY96jmKPJrt5h9ZFpRFgFinNzGqs8A==" saltValue="A0+J4p7ygeH9vPnPNxGTkA==" spinCount="100000" sheet="1" objects="1" scenarios="1"/>
  <mergeCells count="45">
    <mergeCell ref="A34:A35"/>
    <mergeCell ref="A36:A37"/>
    <mergeCell ref="B36:G37"/>
    <mergeCell ref="H36:H37"/>
    <mergeCell ref="A27:A33"/>
    <mergeCell ref="C27:H27"/>
    <mergeCell ref="C30:D30"/>
    <mergeCell ref="F30:H30"/>
    <mergeCell ref="C31:D31"/>
    <mergeCell ref="F31:H31"/>
    <mergeCell ref="B32:B33"/>
    <mergeCell ref="G21:G22"/>
    <mergeCell ref="B38:C38"/>
    <mergeCell ref="E38:H41"/>
    <mergeCell ref="B39:C39"/>
    <mergeCell ref="B40:C40"/>
    <mergeCell ref="B41:C41"/>
    <mergeCell ref="C32:H33"/>
    <mergeCell ref="A21:A22"/>
    <mergeCell ref="C21:C22"/>
    <mergeCell ref="D21:D22"/>
    <mergeCell ref="E21:E22"/>
    <mergeCell ref="F21:F22"/>
    <mergeCell ref="A23:A26"/>
    <mergeCell ref="C23:H23"/>
    <mergeCell ref="B24:B26"/>
    <mergeCell ref="C24:H24"/>
    <mergeCell ref="C25:H25"/>
    <mergeCell ref="C26:H26"/>
    <mergeCell ref="B8:H20"/>
    <mergeCell ref="B3:H3"/>
    <mergeCell ref="C28:H28"/>
    <mergeCell ref="C29:H29"/>
    <mergeCell ref="A1:C1"/>
    <mergeCell ref="D1:E1"/>
    <mergeCell ref="F1:H1"/>
    <mergeCell ref="B2:C2"/>
    <mergeCell ref="G2:H2"/>
    <mergeCell ref="C4:D4"/>
    <mergeCell ref="F4:H4"/>
    <mergeCell ref="A5:A20"/>
    <mergeCell ref="C5:G5"/>
    <mergeCell ref="C6:G6"/>
    <mergeCell ref="C7:G7"/>
    <mergeCell ref="H21:H22"/>
  </mergeCells>
  <phoneticPr fontId="3"/>
  <pageMargins left="0.98425196850393704" right="0.39370078740157483" top="0.39370078740157483" bottom="0.39370078740157483" header="0" footer="0"/>
  <pageSetup paperSize="9" orientation="portrait" horizontalDpi="300" verticalDpi="300" r:id="rId1"/>
  <headerFooter alignWithMargins="0">
    <oddHeader>&amp;L様式 3-2</oddHeader>
    <oddFooter>&amp;L 一般財団法人自転車産業振興協会技術研究所     2026/6/1　改訂
&amp;R&amp;P/&amp;N</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FFD1ED2C-61A2-4C4F-89A0-371E0B8BDB5E}">
          <x14:formula1>
            <xm:f>非表示_選択肢!$B$9:$B$12</xm:f>
          </x14:formula1>
          <xm:sqref>B24:B26</xm:sqref>
        </x14:dataValidation>
        <x14:dataValidation type="list" allowBlank="1" showInputMessage="1" showErrorMessage="1" xr:uid="{550C7590-BA2A-49A8-B0E8-339AEA93C0BC}">
          <x14:formula1>
            <xm:f>非表示_選択肢!$B$2:$B$7</xm:f>
          </x14:formula1>
          <xm:sqref>B22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3CC9E-D5D7-4E81-AA16-DCA9E005005C}">
  <dimension ref="A1:N42"/>
  <sheetViews>
    <sheetView view="pageBreakPreview" zoomScale="85" zoomScaleNormal="100" zoomScaleSheetLayoutView="85" zoomScalePageLayoutView="145" workbookViewId="0">
      <selection activeCell="F4" activeCellId="1" sqref="C4:D4 F4:H4"/>
    </sheetView>
  </sheetViews>
  <sheetFormatPr defaultColWidth="9" defaultRowHeight="16.5" x14ac:dyDescent="0.2"/>
  <cols>
    <col min="1" max="1" width="11.59765625" style="65" customWidth="1"/>
    <col min="2" max="2" width="13.3984375" style="65" customWidth="1"/>
    <col min="3" max="8" width="12" style="65" customWidth="1"/>
    <col min="9" max="9" width="3.3984375" style="150" hidden="1" customWidth="1"/>
    <col min="10" max="10" width="3.3984375" style="150" customWidth="1"/>
    <col min="11" max="11" width="11" style="148" bestFit="1" customWidth="1"/>
    <col min="12" max="12" width="13.59765625" style="148" bestFit="1" customWidth="1"/>
    <col min="13" max="13" width="9" style="65"/>
    <col min="14" max="14" width="9" style="149"/>
    <col min="15" max="16384" width="9" style="65"/>
  </cols>
  <sheetData>
    <row r="1" spans="1:12" s="146" customFormat="1" x14ac:dyDescent="0.2">
      <c r="A1" s="316" t="s">
        <v>158</v>
      </c>
      <c r="B1" s="316"/>
      <c r="C1" s="316"/>
      <c r="D1" s="334" t="s">
        <v>152</v>
      </c>
      <c r="E1" s="334"/>
      <c r="F1" s="322" t="s">
        <v>761</v>
      </c>
      <c r="G1" s="322"/>
      <c r="H1" s="322"/>
      <c r="I1" s="144">
        <v>1</v>
      </c>
      <c r="J1" s="144"/>
      <c r="K1" s="145"/>
      <c r="L1" s="145"/>
    </row>
    <row r="2" spans="1:12" ht="33" x14ac:dyDescent="0.2">
      <c r="A2" s="60" t="s">
        <v>137</v>
      </c>
      <c r="B2" s="335" t="str">
        <f>IF('試験依頼書（設備貸出）'!B2="","",'試験依頼書（設備貸出）'!B2)</f>
        <v/>
      </c>
      <c r="C2" s="336"/>
      <c r="D2" s="74" t="s">
        <v>10</v>
      </c>
      <c r="E2" s="147"/>
      <c r="F2" s="76" t="s">
        <v>8</v>
      </c>
      <c r="G2" s="337"/>
      <c r="H2" s="338"/>
      <c r="I2" s="144" t="s">
        <v>155</v>
      </c>
      <c r="J2" s="144"/>
    </row>
    <row r="3" spans="1:12" ht="33" x14ac:dyDescent="0.2">
      <c r="A3" s="60" t="s">
        <v>112</v>
      </c>
      <c r="B3" s="333" t="str">
        <f>IF('試験依頼書（設備貸出）'!B3="","",'試験依頼書（設備貸出）'!B3)</f>
        <v/>
      </c>
      <c r="C3" s="333"/>
      <c r="D3" s="333"/>
      <c r="E3" s="333"/>
      <c r="F3" s="333"/>
      <c r="G3" s="333"/>
      <c r="H3" s="333"/>
      <c r="I3" s="144" t="s">
        <v>155</v>
      </c>
      <c r="J3" s="144"/>
    </row>
    <row r="4" spans="1:12" x14ac:dyDescent="0.2">
      <c r="A4" s="79" t="s">
        <v>127</v>
      </c>
      <c r="B4" s="79" t="s">
        <v>128</v>
      </c>
      <c r="C4" s="329">
        <f>'試験依頼書（設備貸出）'!C4</f>
        <v>0</v>
      </c>
      <c r="D4" s="329"/>
      <c r="E4" s="79" t="s">
        <v>114</v>
      </c>
      <c r="F4" s="329">
        <f>'試験依頼書（設備貸出）'!F4</f>
        <v>0</v>
      </c>
      <c r="G4" s="329"/>
      <c r="H4" s="329"/>
      <c r="I4" s="150">
        <v>1</v>
      </c>
    </row>
    <row r="5" spans="1:12" ht="26" x14ac:dyDescent="0.2">
      <c r="A5" s="330" t="s">
        <v>129</v>
      </c>
      <c r="B5" s="151" t="s">
        <v>108</v>
      </c>
      <c r="C5" s="331" t="s">
        <v>107</v>
      </c>
      <c r="D5" s="331"/>
      <c r="E5" s="331"/>
      <c r="F5" s="331"/>
      <c r="G5" s="331"/>
      <c r="H5" s="151" t="s">
        <v>747</v>
      </c>
      <c r="I5" s="152" t="s">
        <v>155</v>
      </c>
      <c r="J5" s="152"/>
      <c r="K5" s="153" t="s">
        <v>748</v>
      </c>
      <c r="L5" s="153" t="s">
        <v>749</v>
      </c>
    </row>
    <row r="6" spans="1:12" ht="18.5" customHeight="1" x14ac:dyDescent="0.2">
      <c r="A6" s="330"/>
      <c r="B6" s="139" t="str">
        <f>IF('試験依頼書（設備貸出）'!B6="","",'試験依頼書（設備貸出）'!B6)</f>
        <v/>
      </c>
      <c r="C6" s="332" t="str">
        <f>'試験依頼書（設備貸出）'!C6</f>
        <v/>
      </c>
      <c r="D6" s="332"/>
      <c r="E6" s="332"/>
      <c r="F6" s="332"/>
      <c r="G6" s="332"/>
      <c r="H6" s="139" t="str">
        <f>IF('試験依頼書（設備貸出）'!H6="","",'試験依頼書（設備貸出）'!H6)</f>
        <v/>
      </c>
      <c r="K6" s="153" t="str">
        <f>IF(B6="","",VLOOKUP(B6,手数料表!$A$1:$J$308,8))</f>
        <v/>
      </c>
      <c r="L6" s="153" t="str">
        <f>IF(H6="","",H6*K6)</f>
        <v/>
      </c>
    </row>
    <row r="7" spans="1:12" x14ac:dyDescent="0.2">
      <c r="A7" s="330"/>
      <c r="B7" s="139" t="str">
        <f>IF('試験依頼書（設備貸出）'!B7="","",'試験依頼書（設備貸出）'!B7)</f>
        <v/>
      </c>
      <c r="C7" s="332" t="str">
        <f>'試験依頼書（設備貸出）'!C7</f>
        <v/>
      </c>
      <c r="D7" s="332"/>
      <c r="E7" s="332"/>
      <c r="F7" s="332"/>
      <c r="G7" s="332"/>
      <c r="H7" s="139" t="str">
        <f>IF('試験依頼書（設備貸出）'!H7="","",'試験依頼書（設備貸出）'!H7)</f>
        <v/>
      </c>
      <c r="K7" s="153" t="str">
        <f>IF(B7="","",VLOOKUP(B7,手数料表!$A$1:$J$308,8))</f>
        <v/>
      </c>
      <c r="L7" s="153" t="str">
        <f t="shared" ref="L7:L18" si="0">IF(H7="","",H7*K7)</f>
        <v/>
      </c>
    </row>
    <row r="8" spans="1:12" x14ac:dyDescent="0.2">
      <c r="A8" s="330"/>
      <c r="B8" s="139"/>
      <c r="C8" s="332"/>
      <c r="D8" s="332"/>
      <c r="E8" s="332"/>
      <c r="F8" s="332"/>
      <c r="G8" s="332"/>
      <c r="H8" s="139"/>
      <c r="K8" s="153" t="str">
        <f>IF(B8="","",VLOOKUP(B8,手数料表!$A$1:$J$308,8))</f>
        <v/>
      </c>
      <c r="L8" s="153" t="str">
        <f t="shared" si="0"/>
        <v/>
      </c>
    </row>
    <row r="9" spans="1:12" x14ac:dyDescent="0.2">
      <c r="A9" s="330"/>
      <c r="B9" s="139"/>
      <c r="C9" s="332"/>
      <c r="D9" s="332"/>
      <c r="E9" s="332"/>
      <c r="F9" s="332"/>
      <c r="G9" s="332"/>
      <c r="H9" s="139"/>
      <c r="K9" s="153" t="str">
        <f>IF(B9="","",VLOOKUP(B9,手数料表!$A$1:$J$308,8))</f>
        <v/>
      </c>
      <c r="L9" s="153" t="str">
        <f t="shared" si="0"/>
        <v/>
      </c>
    </row>
    <row r="10" spans="1:12" x14ac:dyDescent="0.2">
      <c r="A10" s="330"/>
      <c r="B10" s="139"/>
      <c r="C10" s="332"/>
      <c r="D10" s="332"/>
      <c r="E10" s="332"/>
      <c r="F10" s="332"/>
      <c r="G10" s="332"/>
      <c r="H10" s="139"/>
      <c r="K10" s="153" t="str">
        <f>IF(B10="","",VLOOKUP(B10,手数料表!$A$1:$J$308,8))</f>
        <v/>
      </c>
      <c r="L10" s="153" t="str">
        <f t="shared" si="0"/>
        <v/>
      </c>
    </row>
    <row r="11" spans="1:12" x14ac:dyDescent="0.2">
      <c r="A11" s="330"/>
      <c r="B11" s="139"/>
      <c r="C11" s="332"/>
      <c r="D11" s="332"/>
      <c r="E11" s="332"/>
      <c r="F11" s="332"/>
      <c r="G11" s="332"/>
      <c r="H11" s="139"/>
      <c r="K11" s="153" t="str">
        <f>IF(B11="","",VLOOKUP(B11,手数料表!$A$1:$J$308,8))</f>
        <v/>
      </c>
      <c r="L11" s="153" t="str">
        <f t="shared" si="0"/>
        <v/>
      </c>
    </row>
    <row r="12" spans="1:12" x14ac:dyDescent="0.2">
      <c r="A12" s="330"/>
      <c r="B12" s="139"/>
      <c r="C12" s="332"/>
      <c r="D12" s="332"/>
      <c r="E12" s="332"/>
      <c r="F12" s="332"/>
      <c r="G12" s="332"/>
      <c r="H12" s="139"/>
      <c r="K12" s="153" t="str">
        <f>IF(B12="","",VLOOKUP(B12,手数料表!$A$1:$J$308,8))</f>
        <v/>
      </c>
      <c r="L12" s="153" t="str">
        <f t="shared" si="0"/>
        <v/>
      </c>
    </row>
    <row r="13" spans="1:12" x14ac:dyDescent="0.2">
      <c r="A13" s="330"/>
      <c r="B13" s="139"/>
      <c r="C13" s="332"/>
      <c r="D13" s="332"/>
      <c r="E13" s="332"/>
      <c r="F13" s="332"/>
      <c r="G13" s="332"/>
      <c r="H13" s="139"/>
      <c r="K13" s="153" t="str">
        <f>IF(B13="","",VLOOKUP(B13,手数料表!$A$1:$J$308,8))</f>
        <v/>
      </c>
      <c r="L13" s="153" t="str">
        <f t="shared" si="0"/>
        <v/>
      </c>
    </row>
    <row r="14" spans="1:12" x14ac:dyDescent="0.2">
      <c r="A14" s="330"/>
      <c r="B14" s="139"/>
      <c r="C14" s="332"/>
      <c r="D14" s="332"/>
      <c r="E14" s="332"/>
      <c r="F14" s="332"/>
      <c r="G14" s="332"/>
      <c r="H14" s="139"/>
      <c r="K14" s="153" t="str">
        <f>IF(B14="","",VLOOKUP(B14,手数料表!$A$1:$J$308,8))</f>
        <v/>
      </c>
      <c r="L14" s="153" t="str">
        <f t="shared" si="0"/>
        <v/>
      </c>
    </row>
    <row r="15" spans="1:12" x14ac:dyDescent="0.2">
      <c r="A15" s="330"/>
      <c r="B15" s="139"/>
      <c r="C15" s="332"/>
      <c r="D15" s="332"/>
      <c r="E15" s="332"/>
      <c r="F15" s="332"/>
      <c r="G15" s="332"/>
      <c r="H15" s="139"/>
      <c r="K15" s="153" t="str">
        <f>IF(B15="","",VLOOKUP(B15,手数料表!$A$1:$J$308,8))</f>
        <v/>
      </c>
      <c r="L15" s="153" t="str">
        <f t="shared" si="0"/>
        <v/>
      </c>
    </row>
    <row r="16" spans="1:12" x14ac:dyDescent="0.2">
      <c r="A16" s="330"/>
      <c r="B16" s="139"/>
      <c r="C16" s="332"/>
      <c r="D16" s="332"/>
      <c r="E16" s="332"/>
      <c r="F16" s="332"/>
      <c r="G16" s="332"/>
      <c r="H16" s="139"/>
      <c r="K16" s="153" t="str">
        <f>IF(B16="","",VLOOKUP(B16,手数料表!$A$1:$J$308,8))</f>
        <v/>
      </c>
      <c r="L16" s="153" t="str">
        <f t="shared" si="0"/>
        <v/>
      </c>
    </row>
    <row r="17" spans="1:12" x14ac:dyDescent="0.2">
      <c r="A17" s="330"/>
      <c r="B17" s="139"/>
      <c r="C17" s="332"/>
      <c r="D17" s="332"/>
      <c r="E17" s="332"/>
      <c r="F17" s="332"/>
      <c r="G17" s="332"/>
      <c r="H17" s="139"/>
      <c r="K17" s="153" t="str">
        <f>IF(B17="","",VLOOKUP(B17,手数料表!$A$1:$J$308,8))</f>
        <v/>
      </c>
      <c r="L17" s="153" t="str">
        <f t="shared" si="0"/>
        <v/>
      </c>
    </row>
    <row r="18" spans="1:12" x14ac:dyDescent="0.2">
      <c r="A18" s="330"/>
      <c r="B18" s="139"/>
      <c r="C18" s="332"/>
      <c r="D18" s="332"/>
      <c r="E18" s="332"/>
      <c r="F18" s="332"/>
      <c r="G18" s="332"/>
      <c r="H18" s="139"/>
      <c r="K18" s="153" t="str">
        <f>IF(B18="","",VLOOKUP(B18,手数料表!$A$1:$J$308,8))</f>
        <v/>
      </c>
      <c r="L18" s="153" t="str">
        <f t="shared" si="0"/>
        <v/>
      </c>
    </row>
    <row r="19" spans="1:12" x14ac:dyDescent="0.2">
      <c r="A19" s="111" t="s">
        <v>132</v>
      </c>
      <c r="B19" s="399" t="e">
        <f>VLOOKUP('試験依頼書（設備貸出）'!B22,非表示_選択肢!B3:C7,2)</f>
        <v>#N/A</v>
      </c>
      <c r="C19" s="400"/>
      <c r="D19" s="400"/>
      <c r="E19" s="400"/>
      <c r="F19" s="400"/>
      <c r="G19" s="400"/>
      <c r="H19" s="401"/>
      <c r="I19" s="150">
        <v>1</v>
      </c>
    </row>
    <row r="20" spans="1:12" ht="24" x14ac:dyDescent="0.2">
      <c r="A20" s="111" t="s">
        <v>9</v>
      </c>
      <c r="B20" s="399" t="str">
        <f>VLOOKUP('試験依頼書（設備貸出）'!B24,非表示_選択肢!B10:C12,2)</f>
        <v>その他 【設備貸出、BAA検査、SG検査、試験証明・報告発行になじまない依頼】</v>
      </c>
      <c r="C20" s="400"/>
      <c r="D20" s="400"/>
      <c r="E20" s="400"/>
      <c r="F20" s="400"/>
      <c r="G20" s="400"/>
      <c r="H20" s="401"/>
      <c r="I20" s="150">
        <v>1</v>
      </c>
    </row>
    <row r="21" spans="1:12" ht="19" x14ac:dyDescent="0.2">
      <c r="A21" s="343" t="s">
        <v>102</v>
      </c>
      <c r="B21" s="353" t="s">
        <v>75</v>
      </c>
      <c r="C21" s="402">
        <f>'試験依頼書（設備貸出）'!C27</f>
        <v>0</v>
      </c>
      <c r="D21" s="403"/>
      <c r="E21" s="403"/>
      <c r="F21" s="403"/>
      <c r="G21" s="403"/>
      <c r="H21" s="404"/>
      <c r="I21" s="154">
        <v>1</v>
      </c>
      <c r="J21" s="154"/>
    </row>
    <row r="22" spans="1:12" ht="19" x14ac:dyDescent="0.2">
      <c r="A22" s="352"/>
      <c r="B22" s="354"/>
      <c r="C22" s="405"/>
      <c r="D22" s="406"/>
      <c r="E22" s="406"/>
      <c r="F22" s="406"/>
      <c r="G22" s="406"/>
      <c r="H22" s="407"/>
      <c r="I22" s="154">
        <v>1</v>
      </c>
      <c r="J22" s="154"/>
    </row>
    <row r="23" spans="1:12" ht="19" x14ac:dyDescent="0.2">
      <c r="A23" s="352"/>
      <c r="B23" s="46" t="s">
        <v>754</v>
      </c>
      <c r="C23" s="395">
        <f>'試験依頼書（設備貸出）'!C28</f>
        <v>0</v>
      </c>
      <c r="D23" s="395"/>
      <c r="E23" s="395"/>
      <c r="F23" s="395"/>
      <c r="G23" s="395"/>
      <c r="H23" s="395"/>
      <c r="I23" s="154">
        <v>1</v>
      </c>
      <c r="J23" s="154"/>
    </row>
    <row r="24" spans="1:12" ht="38" x14ac:dyDescent="0.2">
      <c r="A24" s="352"/>
      <c r="B24" s="48" t="s">
        <v>755</v>
      </c>
      <c r="C24" s="396">
        <f>'試験依頼書（設備貸出）'!C29</f>
        <v>0</v>
      </c>
      <c r="D24" s="397"/>
      <c r="E24" s="397"/>
      <c r="F24" s="397"/>
      <c r="G24" s="397"/>
      <c r="H24" s="398"/>
      <c r="I24" s="157" t="s">
        <v>756</v>
      </c>
      <c r="J24" s="154"/>
    </row>
    <row r="25" spans="1:12" x14ac:dyDescent="0.2">
      <c r="A25" s="352"/>
      <c r="B25" s="79" t="s">
        <v>76</v>
      </c>
      <c r="C25" s="408">
        <f>'試験依頼書（設備貸出）'!C30</f>
        <v>0</v>
      </c>
      <c r="D25" s="409"/>
      <c r="E25" s="79" t="s">
        <v>77</v>
      </c>
      <c r="F25" s="409">
        <f>'試験依頼書（設備貸出）'!F30</f>
        <v>0</v>
      </c>
      <c r="G25" s="409"/>
      <c r="H25" s="410"/>
      <c r="I25" s="150">
        <v>1</v>
      </c>
    </row>
    <row r="26" spans="1:12" x14ac:dyDescent="0.2">
      <c r="A26" s="352"/>
      <c r="B26" s="79" t="s">
        <v>78</v>
      </c>
      <c r="C26" s="408">
        <f>'試験依頼書（設備貸出）'!C31</f>
        <v>0</v>
      </c>
      <c r="D26" s="410"/>
      <c r="E26" s="79" t="s">
        <v>153</v>
      </c>
      <c r="F26" s="408">
        <f>'試験依頼書（設備貸出）'!F31</f>
        <v>0</v>
      </c>
      <c r="G26" s="409"/>
      <c r="H26" s="410"/>
      <c r="I26" s="150">
        <v>1</v>
      </c>
    </row>
    <row r="27" spans="1:12" x14ac:dyDescent="0.2">
      <c r="A27" s="352"/>
      <c r="B27" s="343" t="s">
        <v>92</v>
      </c>
      <c r="C27" s="402">
        <f>'試験依頼書（設備貸出）'!C32</f>
        <v>0</v>
      </c>
      <c r="D27" s="403"/>
      <c r="E27" s="403"/>
      <c r="F27" s="403"/>
      <c r="G27" s="403"/>
      <c r="H27" s="404"/>
      <c r="I27" s="150">
        <v>1</v>
      </c>
    </row>
    <row r="28" spans="1:12" x14ac:dyDescent="0.2">
      <c r="A28" s="352"/>
      <c r="B28" s="352"/>
      <c r="C28" s="411"/>
      <c r="D28" s="412"/>
      <c r="E28" s="412"/>
      <c r="F28" s="412"/>
      <c r="G28" s="412"/>
      <c r="H28" s="413"/>
      <c r="I28" s="150">
        <v>1</v>
      </c>
    </row>
    <row r="29" spans="1:12" x14ac:dyDescent="0.2">
      <c r="A29" s="330" t="s">
        <v>750</v>
      </c>
      <c r="B29" s="330"/>
      <c r="C29" s="344"/>
      <c r="D29" s="344"/>
      <c r="E29" s="344"/>
      <c r="F29" s="344"/>
      <c r="G29" s="344"/>
      <c r="H29" s="344"/>
      <c r="I29" s="150">
        <v>1</v>
      </c>
    </row>
    <row r="30" spans="1:12" x14ac:dyDescent="0.2">
      <c r="A30" s="330" t="s">
        <v>143</v>
      </c>
      <c r="B30" s="330"/>
      <c r="C30" s="414">
        <f>SUM(L6:L18)</f>
        <v>0</v>
      </c>
      <c r="D30" s="414"/>
      <c r="E30" s="414"/>
      <c r="F30" s="414"/>
      <c r="G30" s="414"/>
      <c r="H30" s="414"/>
      <c r="I30" s="150">
        <v>1</v>
      </c>
    </row>
    <row r="31" spans="1:12" x14ac:dyDescent="0.2">
      <c r="A31" s="330" t="s">
        <v>119</v>
      </c>
      <c r="B31" s="330"/>
      <c r="C31" s="339"/>
      <c r="D31" s="339"/>
      <c r="E31" s="339"/>
      <c r="F31" s="339"/>
      <c r="G31" s="339"/>
      <c r="H31" s="339"/>
      <c r="I31" s="150">
        <v>1</v>
      </c>
    </row>
    <row r="32" spans="1:12" x14ac:dyDescent="0.2">
      <c r="A32" s="330"/>
      <c r="B32" s="330"/>
      <c r="C32" s="339"/>
      <c r="D32" s="339"/>
      <c r="E32" s="339"/>
      <c r="F32" s="339"/>
      <c r="G32" s="339"/>
      <c r="H32" s="339"/>
      <c r="I32" s="150">
        <v>1</v>
      </c>
    </row>
    <row r="33" spans="1:10" x14ac:dyDescent="0.2">
      <c r="A33" s="330"/>
      <c r="B33" s="330"/>
      <c r="C33" s="339"/>
      <c r="D33" s="339"/>
      <c r="E33" s="339"/>
      <c r="F33" s="339"/>
      <c r="G33" s="339"/>
      <c r="H33" s="339"/>
      <c r="I33" s="150">
        <v>1</v>
      </c>
    </row>
    <row r="34" spans="1:10" ht="36" x14ac:dyDescent="0.2">
      <c r="A34" s="330" t="s">
        <v>120</v>
      </c>
      <c r="B34" s="330"/>
      <c r="C34" s="339" t="s">
        <v>751</v>
      </c>
      <c r="D34" s="339"/>
      <c r="E34" s="339"/>
      <c r="F34" s="339"/>
      <c r="G34" s="339"/>
      <c r="H34" s="339"/>
      <c r="I34" s="155" t="s">
        <v>156</v>
      </c>
      <c r="J34" s="155"/>
    </row>
    <row r="35" spans="1:10" x14ac:dyDescent="0.2">
      <c r="A35" s="60" t="s">
        <v>121</v>
      </c>
      <c r="B35" s="60" t="s">
        <v>122</v>
      </c>
      <c r="C35" s="343" t="s">
        <v>85</v>
      </c>
      <c r="D35" s="343"/>
      <c r="E35" s="343" t="s">
        <v>144</v>
      </c>
      <c r="F35" s="343"/>
      <c r="G35" s="366" t="s">
        <v>149</v>
      </c>
      <c r="H35" s="343"/>
      <c r="I35" s="150">
        <v>1</v>
      </c>
    </row>
    <row r="36" spans="1:10" x14ac:dyDescent="0.2">
      <c r="A36" s="369">
        <f ca="1">TODAY()</f>
        <v>46156</v>
      </c>
      <c r="B36" s="339"/>
      <c r="C36" s="352"/>
      <c r="D36" s="352"/>
      <c r="E36" s="352"/>
      <c r="F36" s="352"/>
      <c r="G36" s="367"/>
      <c r="H36" s="352"/>
      <c r="I36" s="150">
        <v>1</v>
      </c>
    </row>
    <row r="37" spans="1:10" ht="17" thickBot="1" x14ac:dyDescent="0.25">
      <c r="A37" s="370"/>
      <c r="B37" s="371"/>
      <c r="C37" s="365"/>
      <c r="D37" s="365"/>
      <c r="E37" s="365"/>
      <c r="F37" s="365"/>
      <c r="G37" s="368"/>
      <c r="H37" s="365"/>
    </row>
    <row r="38" spans="1:10" x14ac:dyDescent="0.2">
      <c r="A38" s="372" t="s">
        <v>148</v>
      </c>
      <c r="B38" s="373"/>
      <c r="C38" s="373"/>
      <c r="D38" s="373"/>
      <c r="E38" s="373"/>
      <c r="F38" s="373"/>
      <c r="G38" s="373"/>
      <c r="H38" s="374"/>
    </row>
    <row r="39" spans="1:10" x14ac:dyDescent="0.2">
      <c r="A39" s="375"/>
      <c r="B39" s="376"/>
      <c r="C39" s="376"/>
      <c r="D39" s="376"/>
      <c r="E39" s="376"/>
      <c r="F39" s="376"/>
      <c r="G39" s="376"/>
      <c r="H39" s="377"/>
    </row>
    <row r="40" spans="1:10" x14ac:dyDescent="0.2">
      <c r="A40" s="378" t="s">
        <v>145</v>
      </c>
      <c r="B40" s="380"/>
      <c r="C40" s="380"/>
      <c r="D40" s="380"/>
      <c r="E40" s="380" t="s">
        <v>147</v>
      </c>
      <c r="F40" s="380" t="s">
        <v>146</v>
      </c>
      <c r="G40" s="380"/>
      <c r="H40" s="382"/>
    </row>
    <row r="41" spans="1:10" x14ac:dyDescent="0.2">
      <c r="A41" s="378"/>
      <c r="B41" s="380"/>
      <c r="C41" s="380"/>
      <c r="D41" s="380"/>
      <c r="E41" s="380"/>
      <c r="F41" s="380"/>
      <c r="G41" s="380"/>
      <c r="H41" s="382"/>
    </row>
    <row r="42" spans="1:10" ht="17" thickBot="1" x14ac:dyDescent="0.25">
      <c r="A42" s="379"/>
      <c r="B42" s="381"/>
      <c r="C42" s="381"/>
      <c r="D42" s="381"/>
      <c r="E42" s="381"/>
      <c r="F42" s="381"/>
      <c r="G42" s="381"/>
      <c r="H42" s="383"/>
    </row>
  </sheetData>
  <mergeCells count="58">
    <mergeCell ref="A38:H39"/>
    <mergeCell ref="A40:A42"/>
    <mergeCell ref="B40:D42"/>
    <mergeCell ref="E40:E42"/>
    <mergeCell ref="F40:F42"/>
    <mergeCell ref="G40:H42"/>
    <mergeCell ref="A34:B34"/>
    <mergeCell ref="C34:H34"/>
    <mergeCell ref="C35:C37"/>
    <mergeCell ref="D35:D37"/>
    <mergeCell ref="E35:E37"/>
    <mergeCell ref="F35:F37"/>
    <mergeCell ref="G35:G37"/>
    <mergeCell ref="H35:H37"/>
    <mergeCell ref="A36:A37"/>
    <mergeCell ref="B36:B37"/>
    <mergeCell ref="A29:B29"/>
    <mergeCell ref="C29:H29"/>
    <mergeCell ref="A30:B30"/>
    <mergeCell ref="C30:H30"/>
    <mergeCell ref="A31:B33"/>
    <mergeCell ref="C31:H33"/>
    <mergeCell ref="B19:H19"/>
    <mergeCell ref="B20:H20"/>
    <mergeCell ref="A21:A28"/>
    <mergeCell ref="B21:B22"/>
    <mergeCell ref="C21:H22"/>
    <mergeCell ref="C25:D25"/>
    <mergeCell ref="F25:H25"/>
    <mergeCell ref="C26:D26"/>
    <mergeCell ref="F26:H26"/>
    <mergeCell ref="B27:B28"/>
    <mergeCell ref="C27:H28"/>
    <mergeCell ref="C10:G10"/>
    <mergeCell ref="C11:G11"/>
    <mergeCell ref="C18:G18"/>
    <mergeCell ref="C12:G12"/>
    <mergeCell ref="C13:G13"/>
    <mergeCell ref="C14:G14"/>
    <mergeCell ref="C15:G15"/>
    <mergeCell ref="C16:G16"/>
    <mergeCell ref="C17:G17"/>
    <mergeCell ref="B3:H3"/>
    <mergeCell ref="C23:H23"/>
    <mergeCell ref="C24:H24"/>
    <mergeCell ref="A1:C1"/>
    <mergeCell ref="D1:E1"/>
    <mergeCell ref="F1:H1"/>
    <mergeCell ref="B2:C2"/>
    <mergeCell ref="G2:H2"/>
    <mergeCell ref="C4:D4"/>
    <mergeCell ref="F4:H4"/>
    <mergeCell ref="A5:A18"/>
    <mergeCell ref="C5:G5"/>
    <mergeCell ref="C6:G6"/>
    <mergeCell ref="C7:G7"/>
    <mergeCell ref="C8:G8"/>
    <mergeCell ref="C9:G9"/>
  </mergeCells>
  <phoneticPr fontId="3"/>
  <conditionalFormatting sqref="C29:H30">
    <cfRule type="cellIs" dxfId="1" priority="1" operator="equal">
      <formula>""""""</formula>
    </cfRule>
  </conditionalFormatting>
  <pageMargins left="0.98425196850393704" right="0.39370078740157483" top="0.39370078740157483" bottom="0.39370078740157483" header="0" footer="0"/>
  <pageSetup paperSize="9" orientation="portrait" horizontalDpi="300" verticalDpi="300" r:id="rId1"/>
  <headerFooter alignWithMargins="0">
    <oddHeader>&amp;L様式 23</oddHeader>
    <oddFooter>&amp;L  一般財団法人自転車産業振興協会技術研究所     2026/6/1　改訂
&amp;R&amp;P/&amp;N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A11B70-4006-44F0-BED2-88B1812C5D48}">
  <sheetPr>
    <tabColor rgb="FFFF0000"/>
  </sheetPr>
  <dimension ref="A1:M42"/>
  <sheetViews>
    <sheetView view="pageBreakPreview" zoomScale="115" zoomScaleNormal="100" zoomScaleSheetLayoutView="115" zoomScalePageLayoutView="175" workbookViewId="0">
      <selection sqref="A1:C1"/>
    </sheetView>
  </sheetViews>
  <sheetFormatPr defaultColWidth="9" defaultRowHeight="16.5" x14ac:dyDescent="0.2"/>
  <cols>
    <col min="1" max="1" width="11.59765625" style="1" customWidth="1"/>
    <col min="2" max="2" width="13.3984375" style="1" customWidth="1"/>
    <col min="3" max="8" width="12" style="1" customWidth="1"/>
    <col min="9" max="9" width="3.19921875" style="70" hidden="1" customWidth="1"/>
    <col min="10" max="12" width="9" style="1"/>
    <col min="14" max="16384" width="9" style="1"/>
  </cols>
  <sheetData>
    <row r="1" spans="1:9" s="63" customFormat="1" ht="17" thickBot="1" x14ac:dyDescent="0.25">
      <c r="A1" s="316" t="s">
        <v>767</v>
      </c>
      <c r="B1" s="316"/>
      <c r="C1" s="316"/>
      <c r="D1" s="322" t="s">
        <v>152</v>
      </c>
      <c r="E1" s="322"/>
      <c r="F1" s="322" t="s">
        <v>761</v>
      </c>
      <c r="G1" s="322"/>
      <c r="H1" s="322"/>
      <c r="I1" s="69">
        <v>1</v>
      </c>
    </row>
    <row r="2" spans="1:9" ht="33.5" thickBot="1" x14ac:dyDescent="0.25">
      <c r="A2" s="84" t="s">
        <v>137</v>
      </c>
      <c r="B2" s="317"/>
      <c r="C2" s="318"/>
      <c r="D2" s="74" t="s">
        <v>10</v>
      </c>
      <c r="E2" s="75"/>
      <c r="F2" s="76" t="s">
        <v>8</v>
      </c>
      <c r="G2" s="319"/>
      <c r="H2" s="320"/>
      <c r="I2" s="69" t="s">
        <v>155</v>
      </c>
    </row>
    <row r="3" spans="1:9" ht="33.5" thickBot="1" x14ac:dyDescent="0.25">
      <c r="A3" s="83" t="s">
        <v>112</v>
      </c>
      <c r="B3" s="312"/>
      <c r="C3" s="313"/>
      <c r="D3" s="314"/>
      <c r="E3" s="314"/>
      <c r="F3" s="314"/>
      <c r="G3" s="314"/>
      <c r="H3" s="315"/>
      <c r="I3" s="69" t="s">
        <v>155</v>
      </c>
    </row>
    <row r="4" spans="1:9" ht="17" thickTop="1" x14ac:dyDescent="0.2">
      <c r="A4" s="164" t="s">
        <v>127</v>
      </c>
      <c r="B4" s="165" t="s">
        <v>128</v>
      </c>
      <c r="C4" s="321"/>
      <c r="D4" s="321"/>
      <c r="E4" s="165" t="s">
        <v>114</v>
      </c>
      <c r="F4" s="321"/>
      <c r="G4" s="321"/>
      <c r="H4" s="323"/>
      <c r="I4" s="70">
        <v>1</v>
      </c>
    </row>
    <row r="5" spans="1:9" ht="26" x14ac:dyDescent="0.2">
      <c r="A5" s="253" t="s">
        <v>129</v>
      </c>
      <c r="B5" s="415"/>
      <c r="C5" s="416"/>
      <c r="D5" s="416"/>
      <c r="E5" s="416"/>
      <c r="F5" s="416"/>
      <c r="G5" s="416"/>
      <c r="H5" s="417"/>
      <c r="I5" s="71" t="s">
        <v>155</v>
      </c>
    </row>
    <row r="6" spans="1:9" x14ac:dyDescent="0.2">
      <c r="A6" s="253"/>
      <c r="B6" s="418"/>
      <c r="C6" s="419"/>
      <c r="D6" s="419"/>
      <c r="E6" s="419"/>
      <c r="F6" s="419"/>
      <c r="G6" s="419"/>
      <c r="H6" s="420"/>
      <c r="I6" s="70">
        <v>1</v>
      </c>
    </row>
    <row r="7" spans="1:9" x14ac:dyDescent="0.2">
      <c r="A7" s="253"/>
      <c r="B7" s="418"/>
      <c r="C7" s="419"/>
      <c r="D7" s="419"/>
      <c r="E7" s="419"/>
      <c r="F7" s="419"/>
      <c r="G7" s="419"/>
      <c r="H7" s="420"/>
      <c r="I7" s="70">
        <v>1</v>
      </c>
    </row>
    <row r="8" spans="1:9" x14ac:dyDescent="0.2">
      <c r="A8" s="253"/>
      <c r="B8" s="418"/>
      <c r="C8" s="419"/>
      <c r="D8" s="419"/>
      <c r="E8" s="419"/>
      <c r="F8" s="419"/>
      <c r="G8" s="419"/>
      <c r="H8" s="420"/>
      <c r="I8" s="70">
        <v>1</v>
      </c>
    </row>
    <row r="9" spans="1:9" x14ac:dyDescent="0.2">
      <c r="A9" s="253"/>
      <c r="B9" s="418"/>
      <c r="C9" s="419"/>
      <c r="D9" s="419"/>
      <c r="E9" s="419"/>
      <c r="F9" s="419"/>
      <c r="G9" s="419"/>
      <c r="H9" s="420"/>
      <c r="I9" s="70">
        <v>1</v>
      </c>
    </row>
    <row r="10" spans="1:9" x14ac:dyDescent="0.2">
      <c r="A10" s="253"/>
      <c r="B10" s="418"/>
      <c r="C10" s="419"/>
      <c r="D10" s="419"/>
      <c r="E10" s="419"/>
      <c r="F10" s="419"/>
      <c r="G10" s="419"/>
      <c r="H10" s="420"/>
      <c r="I10" s="70">
        <v>1</v>
      </c>
    </row>
    <row r="11" spans="1:9" x14ac:dyDescent="0.2">
      <c r="A11" s="253"/>
      <c r="B11" s="418"/>
      <c r="C11" s="419"/>
      <c r="D11" s="419"/>
      <c r="E11" s="419"/>
      <c r="F11" s="419"/>
      <c r="G11" s="419"/>
      <c r="H11" s="420"/>
      <c r="I11" s="70">
        <v>1</v>
      </c>
    </row>
    <row r="12" spans="1:9" x14ac:dyDescent="0.2">
      <c r="A12" s="253"/>
      <c r="B12" s="418"/>
      <c r="C12" s="419"/>
      <c r="D12" s="419"/>
      <c r="E12" s="419"/>
      <c r="F12" s="419"/>
      <c r="G12" s="419"/>
      <c r="H12" s="420"/>
      <c r="I12" s="70">
        <v>1</v>
      </c>
    </row>
    <row r="13" spans="1:9" x14ac:dyDescent="0.2">
      <c r="A13" s="253"/>
      <c r="B13" s="418"/>
      <c r="C13" s="419"/>
      <c r="D13" s="419"/>
      <c r="E13" s="419"/>
      <c r="F13" s="419"/>
      <c r="G13" s="419"/>
      <c r="H13" s="420"/>
      <c r="I13" s="70">
        <v>1</v>
      </c>
    </row>
    <row r="14" spans="1:9" x14ac:dyDescent="0.2">
      <c r="A14" s="253"/>
      <c r="B14" s="418"/>
      <c r="C14" s="419"/>
      <c r="D14" s="419"/>
      <c r="E14" s="419"/>
      <c r="F14" s="419"/>
      <c r="G14" s="419"/>
      <c r="H14" s="420"/>
      <c r="I14" s="70">
        <v>1</v>
      </c>
    </row>
    <row r="15" spans="1:9" x14ac:dyDescent="0.2">
      <c r="A15" s="253"/>
      <c r="B15" s="418"/>
      <c r="C15" s="419"/>
      <c r="D15" s="419"/>
      <c r="E15" s="419"/>
      <c r="F15" s="419"/>
      <c r="G15" s="419"/>
      <c r="H15" s="420"/>
      <c r="I15" s="70">
        <v>1</v>
      </c>
    </row>
    <row r="16" spans="1:9" x14ac:dyDescent="0.2">
      <c r="A16" s="253"/>
      <c r="B16" s="418"/>
      <c r="C16" s="419"/>
      <c r="D16" s="419"/>
      <c r="E16" s="419"/>
      <c r="F16" s="419"/>
      <c r="G16" s="419"/>
      <c r="H16" s="420"/>
      <c r="I16" s="70">
        <v>1</v>
      </c>
    </row>
    <row r="17" spans="1:9" x14ac:dyDescent="0.2">
      <c r="A17" s="253"/>
      <c r="B17" s="418"/>
      <c r="C17" s="419"/>
      <c r="D17" s="419"/>
      <c r="E17" s="419"/>
      <c r="F17" s="419"/>
      <c r="G17" s="419"/>
      <c r="H17" s="420"/>
      <c r="I17" s="70">
        <v>1</v>
      </c>
    </row>
    <row r="18" spans="1:9" x14ac:dyDescent="0.2">
      <c r="A18" s="253"/>
      <c r="B18" s="418"/>
      <c r="C18" s="419"/>
      <c r="D18" s="419"/>
      <c r="E18" s="419"/>
      <c r="F18" s="419"/>
      <c r="G18" s="419"/>
      <c r="H18" s="420"/>
      <c r="I18" s="70">
        <v>1</v>
      </c>
    </row>
    <row r="19" spans="1:9" x14ac:dyDescent="0.2">
      <c r="A19" s="253"/>
      <c r="B19" s="418"/>
      <c r="C19" s="419"/>
      <c r="D19" s="419"/>
      <c r="E19" s="419"/>
      <c r="F19" s="419"/>
      <c r="G19" s="419"/>
      <c r="H19" s="420"/>
      <c r="I19" s="70">
        <v>1</v>
      </c>
    </row>
    <row r="20" spans="1:9" ht="17" thickBot="1" x14ac:dyDescent="0.25">
      <c r="A20" s="256"/>
      <c r="B20" s="421"/>
      <c r="C20" s="422"/>
      <c r="D20" s="422"/>
      <c r="E20" s="422"/>
      <c r="F20" s="422"/>
      <c r="G20" s="422"/>
      <c r="H20" s="423"/>
      <c r="I20" s="70">
        <v>1</v>
      </c>
    </row>
    <row r="21" spans="1:9" ht="17" thickTop="1" x14ac:dyDescent="0.2">
      <c r="A21" s="311" t="s">
        <v>132</v>
      </c>
      <c r="B21" s="181" t="s">
        <v>163</v>
      </c>
      <c r="C21" s="305" t="s">
        <v>133</v>
      </c>
      <c r="D21" s="305" t="s">
        <v>134</v>
      </c>
      <c r="E21" s="305" t="s">
        <v>135</v>
      </c>
      <c r="F21" s="305" t="s">
        <v>136</v>
      </c>
      <c r="G21" s="307" t="s">
        <v>138</v>
      </c>
      <c r="H21" s="424"/>
      <c r="I21" s="70">
        <v>1</v>
      </c>
    </row>
    <row r="22" spans="1:9" ht="26" x14ac:dyDescent="0.2">
      <c r="A22" s="295"/>
      <c r="B22" s="158"/>
      <c r="C22" s="306"/>
      <c r="D22" s="306"/>
      <c r="E22" s="306"/>
      <c r="F22" s="306"/>
      <c r="G22" s="308"/>
      <c r="H22" s="425"/>
      <c r="I22" s="71" t="s">
        <v>155</v>
      </c>
    </row>
    <row r="23" spans="1:9" x14ac:dyDescent="0.2">
      <c r="A23" s="256" t="s">
        <v>9</v>
      </c>
      <c r="B23" s="181" t="s">
        <v>163</v>
      </c>
      <c r="C23" s="296" t="s">
        <v>151</v>
      </c>
      <c r="D23" s="297"/>
      <c r="E23" s="297"/>
      <c r="F23" s="297"/>
      <c r="G23" s="297"/>
      <c r="H23" s="298"/>
      <c r="I23" s="70">
        <v>1</v>
      </c>
    </row>
    <row r="24" spans="1:9" x14ac:dyDescent="0.2">
      <c r="A24" s="259"/>
      <c r="B24" s="324"/>
      <c r="C24" s="326" t="s">
        <v>159</v>
      </c>
      <c r="D24" s="327"/>
      <c r="E24" s="327"/>
      <c r="F24" s="327"/>
      <c r="G24" s="327"/>
      <c r="H24" s="328"/>
      <c r="I24" s="70">
        <v>1</v>
      </c>
    </row>
    <row r="25" spans="1:9" x14ac:dyDescent="0.2">
      <c r="A25" s="259"/>
      <c r="B25" s="324"/>
      <c r="C25" s="299" t="s">
        <v>150</v>
      </c>
      <c r="D25" s="300"/>
      <c r="E25" s="300"/>
      <c r="F25" s="300"/>
      <c r="G25" s="300"/>
      <c r="H25" s="301"/>
      <c r="I25" s="70">
        <v>1</v>
      </c>
    </row>
    <row r="26" spans="1:9" x14ac:dyDescent="0.2">
      <c r="A26" s="295"/>
      <c r="B26" s="325"/>
      <c r="C26" s="302" t="s">
        <v>139</v>
      </c>
      <c r="D26" s="303"/>
      <c r="E26" s="303"/>
      <c r="F26" s="303"/>
      <c r="G26" s="303"/>
      <c r="H26" s="304"/>
      <c r="I26" s="70">
        <v>1</v>
      </c>
    </row>
    <row r="27" spans="1:9" ht="19" x14ac:dyDescent="0.2">
      <c r="A27" s="256" t="s">
        <v>102</v>
      </c>
      <c r="B27" s="47" t="s">
        <v>75</v>
      </c>
      <c r="C27" s="272"/>
      <c r="D27" s="273"/>
      <c r="E27" s="273"/>
      <c r="F27" s="273"/>
      <c r="G27" s="273"/>
      <c r="H27" s="274"/>
      <c r="I27" s="73">
        <v>1</v>
      </c>
    </row>
    <row r="28" spans="1:9" ht="19" x14ac:dyDescent="0.2">
      <c r="A28" s="259"/>
      <c r="B28" s="46" t="s">
        <v>754</v>
      </c>
      <c r="C28" s="267"/>
      <c r="D28" s="268"/>
      <c r="E28" s="268"/>
      <c r="F28" s="268"/>
      <c r="G28" s="268"/>
      <c r="H28" s="269"/>
      <c r="I28" s="73">
        <v>1</v>
      </c>
    </row>
    <row r="29" spans="1:9" ht="38" x14ac:dyDescent="0.2">
      <c r="A29" s="259"/>
      <c r="B29" s="46" t="s">
        <v>755</v>
      </c>
      <c r="C29" s="265"/>
      <c r="D29" s="265"/>
      <c r="E29" s="265"/>
      <c r="F29" s="265"/>
      <c r="G29" s="265"/>
      <c r="H29" s="266"/>
      <c r="I29" s="156" t="s">
        <v>756</v>
      </c>
    </row>
    <row r="30" spans="1:9" x14ac:dyDescent="0.2">
      <c r="A30" s="259"/>
      <c r="B30" s="46" t="s">
        <v>76</v>
      </c>
      <c r="C30" s="261"/>
      <c r="D30" s="262"/>
      <c r="E30" s="46" t="s">
        <v>77</v>
      </c>
      <c r="F30" s="262"/>
      <c r="G30" s="262"/>
      <c r="H30" s="263"/>
      <c r="I30" s="70">
        <v>1</v>
      </c>
    </row>
    <row r="31" spans="1:9" x14ac:dyDescent="0.2">
      <c r="A31" s="259"/>
      <c r="B31" s="46" t="s">
        <v>78</v>
      </c>
      <c r="C31" s="261"/>
      <c r="D31" s="264"/>
      <c r="E31" s="46" t="s">
        <v>153</v>
      </c>
      <c r="F31" s="261"/>
      <c r="G31" s="262"/>
      <c r="H31" s="263"/>
      <c r="I31" s="70">
        <v>1</v>
      </c>
    </row>
    <row r="32" spans="1:9" x14ac:dyDescent="0.2">
      <c r="A32" s="259"/>
      <c r="B32" s="270" t="s">
        <v>92</v>
      </c>
      <c r="C32" s="272"/>
      <c r="D32" s="273"/>
      <c r="E32" s="273"/>
      <c r="F32" s="273"/>
      <c r="G32" s="273"/>
      <c r="H32" s="274"/>
      <c r="I32" s="70">
        <v>1</v>
      </c>
    </row>
    <row r="33" spans="1:9" ht="17" thickBot="1" x14ac:dyDescent="0.25">
      <c r="A33" s="260"/>
      <c r="B33" s="271"/>
      <c r="C33" s="275"/>
      <c r="D33" s="276"/>
      <c r="E33" s="276"/>
      <c r="F33" s="276"/>
      <c r="G33" s="276"/>
      <c r="H33" s="277"/>
      <c r="I33" s="70">
        <v>1</v>
      </c>
    </row>
    <row r="34" spans="1:9" x14ac:dyDescent="0.2">
      <c r="A34" s="257" t="s">
        <v>140</v>
      </c>
      <c r="B34" s="86" t="s">
        <v>68</v>
      </c>
      <c r="C34" s="86" t="s">
        <v>74</v>
      </c>
      <c r="D34" s="86" t="s">
        <v>69</v>
      </c>
      <c r="E34" s="86" t="s">
        <v>70</v>
      </c>
      <c r="F34" s="86" t="s">
        <v>71</v>
      </c>
      <c r="G34" s="86" t="s">
        <v>72</v>
      </c>
      <c r="H34" s="86" t="s">
        <v>73</v>
      </c>
      <c r="I34" s="70">
        <v>1</v>
      </c>
    </row>
    <row r="35" spans="1:9" x14ac:dyDescent="0.2">
      <c r="A35" s="258"/>
      <c r="B35" s="9" t="s">
        <v>19</v>
      </c>
      <c r="C35" s="9" t="s">
        <v>20</v>
      </c>
      <c r="D35" s="9" t="s">
        <v>25</v>
      </c>
      <c r="E35" s="9" t="s">
        <v>21</v>
      </c>
      <c r="F35" s="9" t="s">
        <v>22</v>
      </c>
      <c r="G35" s="9" t="s">
        <v>40</v>
      </c>
      <c r="H35" s="9" t="s">
        <v>55</v>
      </c>
      <c r="I35" s="70">
        <v>1</v>
      </c>
    </row>
    <row r="36" spans="1:9" x14ac:dyDescent="0.2">
      <c r="A36" s="278" t="s">
        <v>141</v>
      </c>
      <c r="B36" s="282"/>
      <c r="C36" s="283"/>
      <c r="D36" s="283"/>
      <c r="E36" s="283"/>
      <c r="F36" s="283"/>
      <c r="G36" s="283"/>
      <c r="H36" s="280" t="s">
        <v>765</v>
      </c>
      <c r="I36" s="70">
        <v>1</v>
      </c>
    </row>
    <row r="37" spans="1:9" x14ac:dyDescent="0.2">
      <c r="A37" s="279"/>
      <c r="B37" s="284"/>
      <c r="C37" s="285"/>
      <c r="D37" s="285"/>
      <c r="E37" s="285"/>
      <c r="F37" s="285"/>
      <c r="G37" s="285"/>
      <c r="H37" s="281"/>
      <c r="I37" s="70">
        <v>1</v>
      </c>
    </row>
    <row r="38" spans="1:9" x14ac:dyDescent="0.2">
      <c r="A38" s="9" t="s">
        <v>11</v>
      </c>
      <c r="B38" s="284" t="s">
        <v>7</v>
      </c>
      <c r="C38" s="288"/>
      <c r="D38" s="159" t="s">
        <v>85</v>
      </c>
      <c r="E38" s="289" t="s">
        <v>28</v>
      </c>
      <c r="F38" s="290"/>
      <c r="G38" s="290"/>
      <c r="H38" s="290"/>
      <c r="I38" s="70">
        <v>1</v>
      </c>
    </row>
    <row r="39" spans="1:9" ht="36" x14ac:dyDescent="0.2">
      <c r="A39" s="6"/>
      <c r="B39" s="292"/>
      <c r="C39" s="293"/>
      <c r="D39" s="7"/>
      <c r="E39" s="291"/>
      <c r="F39" s="291"/>
      <c r="G39" s="291"/>
      <c r="H39" s="291"/>
      <c r="I39" s="72" t="s">
        <v>156</v>
      </c>
    </row>
    <row r="40" spans="1:9" x14ac:dyDescent="0.2">
      <c r="A40" s="9" t="s">
        <v>23</v>
      </c>
      <c r="B40" s="294" t="s">
        <v>24</v>
      </c>
      <c r="C40" s="294"/>
      <c r="D40" s="9" t="s">
        <v>86</v>
      </c>
      <c r="E40" s="291"/>
      <c r="F40" s="291"/>
      <c r="G40" s="291"/>
      <c r="H40" s="291"/>
      <c r="I40" s="70">
        <v>1</v>
      </c>
    </row>
    <row r="41" spans="1:9" ht="36" x14ac:dyDescent="0.2">
      <c r="A41" s="6"/>
      <c r="B41" s="292"/>
      <c r="C41" s="293"/>
      <c r="D41" s="6"/>
      <c r="E41" s="291"/>
      <c r="F41" s="291"/>
      <c r="G41" s="291"/>
      <c r="H41" s="291"/>
      <c r="I41" s="72" t="s">
        <v>156</v>
      </c>
    </row>
    <row r="42" spans="1:9" x14ac:dyDescent="0.2">
      <c r="A42" s="64"/>
      <c r="B42" s="65"/>
      <c r="C42" s="65"/>
      <c r="D42" s="65"/>
      <c r="E42" s="65"/>
      <c r="F42" s="65"/>
      <c r="G42" s="65"/>
      <c r="H42" s="66"/>
    </row>
  </sheetData>
  <sheetProtection algorithmName="SHA-512" hashValue="CVZrHgwvqmzb8RSde2zQJGbkln7dRvqH6XDiAu5ynqVPKkGeQO1BGv562iAVjWPZPjKKL7Nj6lRS1Gayk8g7Iw==" saltValue="3B4VHcNiH62NTaQ7RGLwlw==" spinCount="100000" sheet="1" objects="1" scenarios="1"/>
  <mergeCells count="42">
    <mergeCell ref="C32:H33"/>
    <mergeCell ref="A34:A35"/>
    <mergeCell ref="A36:A37"/>
    <mergeCell ref="B36:G37"/>
    <mergeCell ref="H36:H37"/>
    <mergeCell ref="A27:A33"/>
    <mergeCell ref="C27:H27"/>
    <mergeCell ref="C30:D30"/>
    <mergeCell ref="F30:H30"/>
    <mergeCell ref="C31:D31"/>
    <mergeCell ref="F31:H31"/>
    <mergeCell ref="B32:B33"/>
    <mergeCell ref="C28:H28"/>
    <mergeCell ref="C29:H29"/>
    <mergeCell ref="B38:C38"/>
    <mergeCell ref="E38:H41"/>
    <mergeCell ref="B39:C39"/>
    <mergeCell ref="B40:C40"/>
    <mergeCell ref="B41:C41"/>
    <mergeCell ref="C25:H25"/>
    <mergeCell ref="C26:H26"/>
    <mergeCell ref="A21:A22"/>
    <mergeCell ref="C21:C22"/>
    <mergeCell ref="D21:D22"/>
    <mergeCell ref="E21:E22"/>
    <mergeCell ref="F21:F22"/>
    <mergeCell ref="G21:G22"/>
    <mergeCell ref="H21:H22"/>
    <mergeCell ref="A23:A26"/>
    <mergeCell ref="C23:H23"/>
    <mergeCell ref="B24:B26"/>
    <mergeCell ref="C24:H24"/>
    <mergeCell ref="C4:D4"/>
    <mergeCell ref="F4:H4"/>
    <mergeCell ref="A5:A20"/>
    <mergeCell ref="A1:C1"/>
    <mergeCell ref="D1:E1"/>
    <mergeCell ref="F1:H1"/>
    <mergeCell ref="B2:C2"/>
    <mergeCell ref="G2:H2"/>
    <mergeCell ref="B3:H3"/>
    <mergeCell ref="B5:H20"/>
  </mergeCells>
  <phoneticPr fontId="3"/>
  <pageMargins left="0.98425196850393704" right="0.39370078740157483" top="0.39370078740157483" bottom="0.39370078740157483" header="0" footer="0"/>
  <pageSetup paperSize="9" orientation="portrait" horizontalDpi="300" verticalDpi="300" r:id="rId1"/>
  <headerFooter alignWithMargins="0">
    <oddHeader>&amp;L様式 3-3</oddHeader>
    <oddFooter>&amp;L 一般財団法人自転車産業振興協会技術研究所     2026/6/1　改訂
&amp;R&amp;P/&amp;N</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8FC3340C-FD56-475B-A532-AC1241597F08}">
          <x14:formula1>
            <xm:f>非表示_選択肢!$B$9:$B$12</xm:f>
          </x14:formula1>
          <xm:sqref>B24:B26</xm:sqref>
        </x14:dataValidation>
        <x14:dataValidation type="list" allowBlank="1" showInputMessage="1" showErrorMessage="1" xr:uid="{5E9B3945-30E5-474F-9334-BFD286586ABA}">
          <x14:formula1>
            <xm:f>非表示_選択肢!$B$2:$B$7</xm:f>
          </x14:formula1>
          <xm:sqref>B22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8B10A0-B582-47A2-8F3F-44EBCFC3962E}">
  <dimension ref="A1:M78"/>
  <sheetViews>
    <sheetView view="pageBreakPreview" topLeftCell="A45" zoomScale="115" zoomScaleNormal="100" zoomScaleSheetLayoutView="115" zoomScalePageLayoutView="175" workbookViewId="0">
      <selection activeCell="F1" sqref="F1:H1"/>
    </sheetView>
  </sheetViews>
  <sheetFormatPr defaultColWidth="9" defaultRowHeight="16.5" x14ac:dyDescent="0.2"/>
  <cols>
    <col min="1" max="1" width="11.59765625" style="1" customWidth="1"/>
    <col min="2" max="2" width="13.3984375" style="1" customWidth="1"/>
    <col min="3" max="8" width="12" style="1" customWidth="1"/>
    <col min="9" max="9" width="3.19921875" style="70" hidden="1" customWidth="1"/>
    <col min="10" max="12" width="9" style="1"/>
    <col min="14" max="16384" width="9" style="1"/>
  </cols>
  <sheetData>
    <row r="1" spans="1:9" s="63" customFormat="1" x14ac:dyDescent="0.2">
      <c r="A1" s="316" t="s">
        <v>169</v>
      </c>
      <c r="B1" s="316"/>
      <c r="C1" s="316"/>
      <c r="D1" s="322" t="s">
        <v>152</v>
      </c>
      <c r="E1" s="322"/>
      <c r="F1" s="322" t="s">
        <v>761</v>
      </c>
      <c r="G1" s="322"/>
      <c r="H1" s="322"/>
      <c r="I1" s="69">
        <v>1</v>
      </c>
    </row>
    <row r="2" spans="1:9" ht="33" x14ac:dyDescent="0.2">
      <c r="A2" s="60" t="s">
        <v>137</v>
      </c>
      <c r="B2" s="427" t="str">
        <f>IF('試験依頼書（規定以外の試験）'!B2="","",'試験依頼書（規定以外の試験）'!B2)</f>
        <v/>
      </c>
      <c r="C2" s="428"/>
      <c r="D2" s="74" t="s">
        <v>10</v>
      </c>
      <c r="E2" s="138"/>
      <c r="F2" s="76" t="s">
        <v>8</v>
      </c>
      <c r="G2" s="337"/>
      <c r="H2" s="429"/>
      <c r="I2" s="69" t="s">
        <v>155</v>
      </c>
    </row>
    <row r="3" spans="1:9" ht="33" x14ac:dyDescent="0.2">
      <c r="A3" s="60" t="s">
        <v>112</v>
      </c>
      <c r="B3" s="333" t="str">
        <f>IF('試験依頼書（規定以外の試験）'!B3="","",'試験依頼書（規定以外の試験）'!B3)</f>
        <v/>
      </c>
      <c r="C3" s="426"/>
      <c r="D3" s="426"/>
      <c r="E3" s="426"/>
      <c r="F3" s="426"/>
      <c r="G3" s="426"/>
      <c r="H3" s="426"/>
      <c r="I3" s="69" t="s">
        <v>155</v>
      </c>
    </row>
    <row r="4" spans="1:9" x14ac:dyDescent="0.2">
      <c r="A4" s="79" t="s">
        <v>127</v>
      </c>
      <c r="B4" s="46" t="s">
        <v>128</v>
      </c>
      <c r="C4" s="431">
        <f>'試験依頼書（規定以外の試験）'!C4</f>
        <v>0</v>
      </c>
      <c r="D4" s="431"/>
      <c r="E4" s="46" t="s">
        <v>114</v>
      </c>
      <c r="F4" s="431">
        <f>'試験依頼書（規定以外の試験）'!F4</f>
        <v>0</v>
      </c>
      <c r="G4" s="431"/>
      <c r="H4" s="431"/>
      <c r="I4" s="70">
        <v>1</v>
      </c>
    </row>
    <row r="5" spans="1:9" ht="26" x14ac:dyDescent="0.2">
      <c r="A5" s="432" t="s">
        <v>129</v>
      </c>
      <c r="B5" s="85" t="s">
        <v>108</v>
      </c>
      <c r="C5" s="255" t="s">
        <v>107</v>
      </c>
      <c r="D5" s="255"/>
      <c r="E5" s="255"/>
      <c r="F5" s="255"/>
      <c r="G5" s="255"/>
      <c r="H5" s="85" t="s">
        <v>747</v>
      </c>
      <c r="I5" s="71" t="s">
        <v>155</v>
      </c>
    </row>
    <row r="6" spans="1:9" x14ac:dyDescent="0.2">
      <c r="A6" s="432"/>
      <c r="B6" s="68"/>
      <c r="C6" s="430"/>
      <c r="D6" s="430"/>
      <c r="E6" s="430"/>
      <c r="F6" s="430"/>
      <c r="G6" s="430"/>
      <c r="H6" s="68"/>
      <c r="I6" s="70">
        <v>1</v>
      </c>
    </row>
    <row r="7" spans="1:9" x14ac:dyDescent="0.2">
      <c r="A7" s="432"/>
      <c r="B7" s="68"/>
      <c r="C7" s="430"/>
      <c r="D7" s="430"/>
      <c r="E7" s="430"/>
      <c r="F7" s="430"/>
      <c r="G7" s="430"/>
      <c r="H7" s="68"/>
      <c r="I7" s="70">
        <v>1</v>
      </c>
    </row>
    <row r="8" spans="1:9" x14ac:dyDescent="0.2">
      <c r="A8" s="432"/>
      <c r="B8" s="68"/>
      <c r="C8" s="430"/>
      <c r="D8" s="430"/>
      <c r="E8" s="430"/>
      <c r="F8" s="430"/>
      <c r="G8" s="430"/>
      <c r="H8" s="68"/>
      <c r="I8" s="70">
        <v>1</v>
      </c>
    </row>
    <row r="9" spans="1:9" x14ac:dyDescent="0.2">
      <c r="A9" s="432"/>
      <c r="B9" s="68"/>
      <c r="C9" s="430"/>
      <c r="D9" s="430"/>
      <c r="E9" s="430"/>
      <c r="F9" s="430"/>
      <c r="G9" s="430"/>
      <c r="H9" s="68"/>
      <c r="I9" s="70">
        <v>1</v>
      </c>
    </row>
    <row r="10" spans="1:9" x14ac:dyDescent="0.2">
      <c r="A10" s="432"/>
      <c r="B10" s="68"/>
      <c r="C10" s="430"/>
      <c r="D10" s="430"/>
      <c r="E10" s="430"/>
      <c r="F10" s="430"/>
      <c r="G10" s="430"/>
      <c r="H10" s="68"/>
      <c r="I10" s="70">
        <v>1</v>
      </c>
    </row>
    <row r="11" spans="1:9" x14ac:dyDescent="0.2">
      <c r="A11" s="432"/>
      <c r="B11" s="68"/>
      <c r="C11" s="430"/>
      <c r="D11" s="430"/>
      <c r="E11" s="430"/>
      <c r="F11" s="430"/>
      <c r="G11" s="430"/>
      <c r="H11" s="68"/>
      <c r="I11" s="70">
        <v>1</v>
      </c>
    </row>
    <row r="12" spans="1:9" x14ac:dyDescent="0.2">
      <c r="A12" s="432"/>
      <c r="B12" s="68"/>
      <c r="C12" s="430"/>
      <c r="D12" s="430"/>
      <c r="E12" s="430"/>
      <c r="F12" s="430"/>
      <c r="G12" s="430"/>
      <c r="H12" s="68"/>
      <c r="I12" s="70">
        <v>1</v>
      </c>
    </row>
    <row r="13" spans="1:9" x14ac:dyDescent="0.2">
      <c r="A13" s="432"/>
      <c r="B13" s="68"/>
      <c r="C13" s="430"/>
      <c r="D13" s="430"/>
      <c r="E13" s="430"/>
      <c r="F13" s="430"/>
      <c r="G13" s="430"/>
      <c r="H13" s="68"/>
      <c r="I13" s="70">
        <v>1</v>
      </c>
    </row>
    <row r="14" spans="1:9" x14ac:dyDescent="0.2">
      <c r="A14" s="432"/>
      <c r="B14" s="68"/>
      <c r="C14" s="430"/>
      <c r="D14" s="430"/>
      <c r="E14" s="430"/>
      <c r="F14" s="430"/>
      <c r="G14" s="430"/>
      <c r="H14" s="68"/>
      <c r="I14" s="70">
        <v>1</v>
      </c>
    </row>
    <row r="15" spans="1:9" x14ac:dyDescent="0.2">
      <c r="A15" s="432"/>
      <c r="B15" s="68"/>
      <c r="C15" s="430"/>
      <c r="D15" s="430"/>
      <c r="E15" s="430"/>
      <c r="F15" s="430"/>
      <c r="G15" s="430"/>
      <c r="H15" s="68"/>
      <c r="I15" s="70">
        <v>1</v>
      </c>
    </row>
    <row r="16" spans="1:9" x14ac:dyDescent="0.2">
      <c r="A16" s="432"/>
      <c r="B16" s="68"/>
      <c r="C16" s="430"/>
      <c r="D16" s="430"/>
      <c r="E16" s="430"/>
      <c r="F16" s="430"/>
      <c r="G16" s="430"/>
      <c r="H16" s="68"/>
      <c r="I16" s="70">
        <v>1</v>
      </c>
    </row>
    <row r="17" spans="1:9" x14ac:dyDescent="0.2">
      <c r="A17" s="432"/>
      <c r="B17" s="68"/>
      <c r="C17" s="430"/>
      <c r="D17" s="430"/>
      <c r="E17" s="430"/>
      <c r="F17" s="430"/>
      <c r="G17" s="430"/>
      <c r="H17" s="68"/>
      <c r="I17" s="70">
        <v>1</v>
      </c>
    </row>
    <row r="18" spans="1:9" x14ac:dyDescent="0.2">
      <c r="A18" s="432"/>
      <c r="B18" s="68"/>
      <c r="C18" s="430"/>
      <c r="D18" s="430"/>
      <c r="E18" s="430"/>
      <c r="F18" s="430"/>
      <c r="G18" s="430"/>
      <c r="H18" s="68"/>
      <c r="I18" s="70">
        <v>1</v>
      </c>
    </row>
    <row r="19" spans="1:9" x14ac:dyDescent="0.2">
      <c r="A19" s="432"/>
      <c r="B19" s="68"/>
      <c r="C19" s="430"/>
      <c r="D19" s="430"/>
      <c r="E19" s="430"/>
      <c r="F19" s="430"/>
      <c r="G19" s="430"/>
      <c r="H19" s="68"/>
      <c r="I19" s="70">
        <v>1</v>
      </c>
    </row>
    <row r="20" spans="1:9" x14ac:dyDescent="0.2">
      <c r="A20" s="432"/>
      <c r="B20" s="68"/>
      <c r="C20" s="430"/>
      <c r="D20" s="430"/>
      <c r="E20" s="430"/>
      <c r="F20" s="430"/>
      <c r="G20" s="430"/>
      <c r="H20" s="68"/>
      <c r="I20" s="70">
        <v>1</v>
      </c>
    </row>
    <row r="21" spans="1:9" x14ac:dyDescent="0.2">
      <c r="A21" s="79" t="s">
        <v>130</v>
      </c>
      <c r="B21" s="46" t="s">
        <v>128</v>
      </c>
      <c r="C21" s="433"/>
      <c r="D21" s="433"/>
      <c r="E21" s="46" t="s">
        <v>114</v>
      </c>
      <c r="F21" s="433"/>
      <c r="G21" s="433"/>
      <c r="H21" s="433"/>
      <c r="I21" s="70">
        <v>1</v>
      </c>
    </row>
    <row r="22" spans="1:9" ht="26" x14ac:dyDescent="0.2">
      <c r="A22" s="432" t="s">
        <v>129</v>
      </c>
      <c r="B22" s="85" t="s">
        <v>108</v>
      </c>
      <c r="C22" s="255" t="s">
        <v>107</v>
      </c>
      <c r="D22" s="255"/>
      <c r="E22" s="255"/>
      <c r="F22" s="255"/>
      <c r="G22" s="255"/>
      <c r="H22" s="85" t="s">
        <v>747</v>
      </c>
      <c r="I22" s="71" t="s">
        <v>155</v>
      </c>
    </row>
    <row r="23" spans="1:9" x14ac:dyDescent="0.2">
      <c r="A23" s="432"/>
      <c r="B23" s="68"/>
      <c r="C23" s="430"/>
      <c r="D23" s="430"/>
      <c r="E23" s="430"/>
      <c r="F23" s="430"/>
      <c r="G23" s="430"/>
      <c r="H23" s="68"/>
      <c r="I23" s="70">
        <v>1</v>
      </c>
    </row>
    <row r="24" spans="1:9" x14ac:dyDescent="0.2">
      <c r="A24" s="432"/>
      <c r="B24" s="68"/>
      <c r="C24" s="430"/>
      <c r="D24" s="430"/>
      <c r="E24" s="430"/>
      <c r="F24" s="430"/>
      <c r="G24" s="430"/>
      <c r="H24" s="68"/>
      <c r="I24" s="70">
        <v>1</v>
      </c>
    </row>
    <row r="25" spans="1:9" x14ac:dyDescent="0.2">
      <c r="A25" s="432"/>
      <c r="B25" s="68"/>
      <c r="C25" s="430"/>
      <c r="D25" s="430"/>
      <c r="E25" s="430"/>
      <c r="F25" s="430"/>
      <c r="G25" s="430"/>
      <c r="H25" s="68"/>
      <c r="I25" s="70">
        <v>1</v>
      </c>
    </row>
    <row r="26" spans="1:9" x14ac:dyDescent="0.2">
      <c r="A26" s="432"/>
      <c r="B26" s="68"/>
      <c r="C26" s="430"/>
      <c r="D26" s="430"/>
      <c r="E26" s="430"/>
      <c r="F26" s="430"/>
      <c r="G26" s="430"/>
      <c r="H26" s="68"/>
      <c r="I26" s="70">
        <v>1</v>
      </c>
    </row>
    <row r="27" spans="1:9" x14ac:dyDescent="0.2">
      <c r="A27" s="432"/>
      <c r="B27" s="68"/>
      <c r="C27" s="430"/>
      <c r="D27" s="430"/>
      <c r="E27" s="430"/>
      <c r="F27" s="430"/>
      <c r="G27" s="430"/>
      <c r="H27" s="68"/>
      <c r="I27" s="70">
        <v>1</v>
      </c>
    </row>
    <row r="28" spans="1:9" x14ac:dyDescent="0.2">
      <c r="A28" s="432"/>
      <c r="B28" s="68"/>
      <c r="C28" s="430"/>
      <c r="D28" s="430"/>
      <c r="E28" s="430"/>
      <c r="F28" s="430"/>
      <c r="G28" s="430"/>
      <c r="H28" s="68"/>
      <c r="I28" s="70">
        <v>1</v>
      </c>
    </row>
    <row r="29" spans="1:9" x14ac:dyDescent="0.2">
      <c r="A29" s="432"/>
      <c r="B29" s="68"/>
      <c r="C29" s="430"/>
      <c r="D29" s="430"/>
      <c r="E29" s="430"/>
      <c r="F29" s="430"/>
      <c r="G29" s="430"/>
      <c r="H29" s="68"/>
      <c r="I29" s="70">
        <v>1</v>
      </c>
    </row>
    <row r="30" spans="1:9" x14ac:dyDescent="0.2">
      <c r="A30" s="432"/>
      <c r="B30" s="68"/>
      <c r="C30" s="430"/>
      <c r="D30" s="430"/>
      <c r="E30" s="430"/>
      <c r="F30" s="430"/>
      <c r="G30" s="430"/>
      <c r="H30" s="68"/>
      <c r="I30" s="70">
        <v>1</v>
      </c>
    </row>
    <row r="31" spans="1:9" x14ac:dyDescent="0.2">
      <c r="A31" s="432"/>
      <c r="B31" s="68"/>
      <c r="C31" s="430"/>
      <c r="D31" s="430"/>
      <c r="E31" s="430"/>
      <c r="F31" s="430"/>
      <c r="G31" s="430"/>
      <c r="H31" s="68"/>
      <c r="I31" s="70">
        <v>1</v>
      </c>
    </row>
    <row r="32" spans="1:9" x14ac:dyDescent="0.2">
      <c r="A32" s="432"/>
      <c r="B32" s="68"/>
      <c r="C32" s="430"/>
      <c r="D32" s="430"/>
      <c r="E32" s="430"/>
      <c r="F32" s="430"/>
      <c r="G32" s="430"/>
      <c r="H32" s="68"/>
      <c r="I32" s="70">
        <v>1</v>
      </c>
    </row>
    <row r="33" spans="1:9" x14ac:dyDescent="0.2">
      <c r="A33" s="432"/>
      <c r="B33" s="68"/>
      <c r="C33" s="430"/>
      <c r="D33" s="430"/>
      <c r="E33" s="430"/>
      <c r="F33" s="430"/>
      <c r="G33" s="430"/>
      <c r="H33" s="68"/>
      <c r="I33" s="70">
        <v>1</v>
      </c>
    </row>
    <row r="34" spans="1:9" x14ac:dyDescent="0.2">
      <c r="A34" s="432"/>
      <c r="B34" s="68"/>
      <c r="C34" s="430"/>
      <c r="D34" s="430"/>
      <c r="E34" s="430"/>
      <c r="F34" s="430"/>
      <c r="G34" s="430"/>
      <c r="H34" s="68"/>
      <c r="I34" s="70">
        <v>1</v>
      </c>
    </row>
    <row r="35" spans="1:9" x14ac:dyDescent="0.2">
      <c r="A35" s="432"/>
      <c r="B35" s="68"/>
      <c r="C35" s="430"/>
      <c r="D35" s="430"/>
      <c r="E35" s="430"/>
      <c r="F35" s="430"/>
      <c r="G35" s="430"/>
      <c r="H35" s="68"/>
      <c r="I35" s="70">
        <v>1</v>
      </c>
    </row>
    <row r="36" spans="1:9" x14ac:dyDescent="0.2">
      <c r="A36" s="432"/>
      <c r="B36" s="68"/>
      <c r="C36" s="430"/>
      <c r="D36" s="430"/>
      <c r="E36" s="430"/>
      <c r="F36" s="430"/>
      <c r="G36" s="430"/>
      <c r="H36" s="68"/>
      <c r="I36" s="70">
        <v>1</v>
      </c>
    </row>
    <row r="37" spans="1:9" x14ac:dyDescent="0.2">
      <c r="A37" s="432"/>
      <c r="B37" s="68"/>
      <c r="C37" s="430"/>
      <c r="D37" s="430"/>
      <c r="E37" s="430"/>
      <c r="F37" s="430"/>
      <c r="G37" s="430"/>
      <c r="H37" s="68"/>
      <c r="I37" s="70">
        <v>1</v>
      </c>
    </row>
    <row r="38" spans="1:9" x14ac:dyDescent="0.2">
      <c r="A38" s="79" t="s">
        <v>131</v>
      </c>
      <c r="B38" s="46" t="s">
        <v>128</v>
      </c>
      <c r="C38" s="433"/>
      <c r="D38" s="433"/>
      <c r="E38" s="46" t="s">
        <v>114</v>
      </c>
      <c r="F38" s="433"/>
      <c r="G38" s="433"/>
      <c r="H38" s="433"/>
      <c r="I38" s="70">
        <v>1</v>
      </c>
    </row>
    <row r="39" spans="1:9" ht="26" x14ac:dyDescent="0.2">
      <c r="A39" s="432" t="s">
        <v>129</v>
      </c>
      <c r="B39" s="85" t="s">
        <v>108</v>
      </c>
      <c r="C39" s="255" t="s">
        <v>107</v>
      </c>
      <c r="D39" s="255"/>
      <c r="E39" s="255"/>
      <c r="F39" s="255"/>
      <c r="G39" s="255"/>
      <c r="H39" s="85" t="s">
        <v>747</v>
      </c>
      <c r="I39" s="71" t="s">
        <v>155</v>
      </c>
    </row>
    <row r="40" spans="1:9" x14ac:dyDescent="0.2">
      <c r="A40" s="432"/>
      <c r="B40" s="68"/>
      <c r="C40" s="430"/>
      <c r="D40" s="430"/>
      <c r="E40" s="430"/>
      <c r="F40" s="430"/>
      <c r="G40" s="430"/>
      <c r="H40" s="68"/>
      <c r="I40" s="70">
        <v>1</v>
      </c>
    </row>
    <row r="41" spans="1:9" x14ac:dyDescent="0.2">
      <c r="A41" s="432"/>
      <c r="B41" s="68"/>
      <c r="C41" s="430"/>
      <c r="D41" s="430"/>
      <c r="E41" s="430"/>
      <c r="F41" s="430"/>
      <c r="G41" s="430"/>
      <c r="H41" s="68"/>
      <c r="I41" s="70">
        <v>1</v>
      </c>
    </row>
    <row r="42" spans="1:9" x14ac:dyDescent="0.2">
      <c r="A42" s="432"/>
      <c r="B42" s="68"/>
      <c r="C42" s="430"/>
      <c r="D42" s="430"/>
      <c r="E42" s="430"/>
      <c r="F42" s="430"/>
      <c r="G42" s="430"/>
      <c r="H42" s="68"/>
      <c r="I42" s="70">
        <v>1</v>
      </c>
    </row>
    <row r="43" spans="1:9" x14ac:dyDescent="0.2">
      <c r="A43" s="432"/>
      <c r="B43" s="68"/>
      <c r="C43" s="430"/>
      <c r="D43" s="430"/>
      <c r="E43" s="430"/>
      <c r="F43" s="430"/>
      <c r="G43" s="430"/>
      <c r="H43" s="68"/>
      <c r="I43" s="70">
        <v>1</v>
      </c>
    </row>
    <row r="44" spans="1:9" x14ac:dyDescent="0.2">
      <c r="A44" s="432"/>
      <c r="B44" s="68"/>
      <c r="C44" s="430"/>
      <c r="D44" s="430"/>
      <c r="E44" s="430"/>
      <c r="F44" s="430"/>
      <c r="G44" s="430"/>
      <c r="H44" s="68"/>
      <c r="I44" s="70">
        <v>1</v>
      </c>
    </row>
    <row r="45" spans="1:9" x14ac:dyDescent="0.2">
      <c r="A45" s="432"/>
      <c r="B45" s="68"/>
      <c r="C45" s="430"/>
      <c r="D45" s="430"/>
      <c r="E45" s="430"/>
      <c r="F45" s="430"/>
      <c r="G45" s="430"/>
      <c r="H45" s="68"/>
      <c r="I45" s="70">
        <v>1</v>
      </c>
    </row>
    <row r="46" spans="1:9" x14ac:dyDescent="0.2">
      <c r="A46" s="432"/>
      <c r="B46" s="68"/>
      <c r="C46" s="430"/>
      <c r="D46" s="430"/>
      <c r="E46" s="430"/>
      <c r="F46" s="430"/>
      <c r="G46" s="430"/>
      <c r="H46" s="68"/>
      <c r="I46" s="70">
        <v>1</v>
      </c>
    </row>
    <row r="47" spans="1:9" x14ac:dyDescent="0.2">
      <c r="A47" s="432"/>
      <c r="B47" s="68"/>
      <c r="C47" s="430"/>
      <c r="D47" s="430"/>
      <c r="E47" s="430"/>
      <c r="F47" s="430"/>
      <c r="G47" s="430"/>
      <c r="H47" s="68"/>
      <c r="I47" s="70">
        <v>1</v>
      </c>
    </row>
    <row r="48" spans="1:9" x14ac:dyDescent="0.2">
      <c r="A48" s="432"/>
      <c r="B48" s="68"/>
      <c r="C48" s="430"/>
      <c r="D48" s="430"/>
      <c r="E48" s="430"/>
      <c r="F48" s="430"/>
      <c r="G48" s="430"/>
      <c r="H48" s="68"/>
      <c r="I48" s="70">
        <v>1</v>
      </c>
    </row>
    <row r="49" spans="1:9" x14ac:dyDescent="0.2">
      <c r="A49" s="432"/>
      <c r="B49" s="68"/>
      <c r="C49" s="430"/>
      <c r="D49" s="430"/>
      <c r="E49" s="430"/>
      <c r="F49" s="430"/>
      <c r="G49" s="430"/>
      <c r="H49" s="68"/>
      <c r="I49" s="70">
        <v>1</v>
      </c>
    </row>
    <row r="50" spans="1:9" x14ac:dyDescent="0.2">
      <c r="A50" s="432"/>
      <c r="B50" s="68"/>
      <c r="C50" s="430"/>
      <c r="D50" s="430"/>
      <c r="E50" s="430"/>
      <c r="F50" s="430"/>
      <c r="G50" s="430"/>
      <c r="H50" s="68"/>
      <c r="I50" s="70">
        <v>1</v>
      </c>
    </row>
    <row r="51" spans="1:9" x14ac:dyDescent="0.2">
      <c r="A51" s="432"/>
      <c r="B51" s="68"/>
      <c r="C51" s="430"/>
      <c r="D51" s="430"/>
      <c r="E51" s="430"/>
      <c r="F51" s="430"/>
      <c r="G51" s="430"/>
      <c r="H51" s="68"/>
      <c r="I51" s="70">
        <v>1</v>
      </c>
    </row>
    <row r="52" spans="1:9" x14ac:dyDescent="0.2">
      <c r="A52" s="432"/>
      <c r="B52" s="68"/>
      <c r="C52" s="430"/>
      <c r="D52" s="430"/>
      <c r="E52" s="430"/>
      <c r="F52" s="430"/>
      <c r="G52" s="430"/>
      <c r="H52" s="68"/>
      <c r="I52" s="70">
        <v>1</v>
      </c>
    </row>
    <row r="53" spans="1:9" x14ac:dyDescent="0.2">
      <c r="A53" s="432"/>
      <c r="B53" s="68"/>
      <c r="C53" s="430"/>
      <c r="D53" s="430"/>
      <c r="E53" s="430"/>
      <c r="F53" s="430"/>
      <c r="G53" s="430"/>
      <c r="H53" s="68"/>
      <c r="I53" s="70">
        <v>1</v>
      </c>
    </row>
    <row r="54" spans="1:9" x14ac:dyDescent="0.2">
      <c r="A54" s="270"/>
      <c r="B54" s="77"/>
      <c r="C54" s="434"/>
      <c r="D54" s="434"/>
      <c r="E54" s="434"/>
      <c r="F54" s="434"/>
      <c r="G54" s="434"/>
      <c r="H54" s="77"/>
      <c r="I54" s="70">
        <v>1</v>
      </c>
    </row>
    <row r="55" spans="1:9" x14ac:dyDescent="0.2">
      <c r="A55" s="78" t="s">
        <v>132</v>
      </c>
      <c r="B55" s="440" t="e">
        <f>VLOOKUP('試験依頼書（規定以外の試験）'!B22,非表示_選択肢!B3:C7,2)</f>
        <v>#N/A</v>
      </c>
      <c r="C55" s="441"/>
      <c r="D55" s="441"/>
      <c r="E55" s="441"/>
      <c r="F55" s="441"/>
      <c r="G55" s="441"/>
      <c r="H55" s="442"/>
      <c r="I55" s="70">
        <v>1</v>
      </c>
    </row>
    <row r="56" spans="1:9" ht="24" x14ac:dyDescent="0.2">
      <c r="A56" s="78" t="s">
        <v>9</v>
      </c>
      <c r="B56" s="446" t="e">
        <f>VLOOKUP('試験依頼書（規定以外の試験）'!B24,非表示_選択肢!B10:C12,2)</f>
        <v>#N/A</v>
      </c>
      <c r="C56" s="447"/>
      <c r="D56" s="447"/>
      <c r="E56" s="447"/>
      <c r="F56" s="447"/>
      <c r="G56" s="447"/>
      <c r="H56" s="448"/>
      <c r="I56" s="70">
        <v>1</v>
      </c>
    </row>
    <row r="57" spans="1:9" ht="19" x14ac:dyDescent="0.2">
      <c r="A57" s="270" t="s">
        <v>102</v>
      </c>
      <c r="B57" s="436" t="s">
        <v>75</v>
      </c>
      <c r="C57" s="437">
        <f>'試験依頼書（規定以外の試験）'!C27</f>
        <v>0</v>
      </c>
      <c r="D57" s="438"/>
      <c r="E57" s="438"/>
      <c r="F57" s="438"/>
      <c r="G57" s="438"/>
      <c r="H57" s="439"/>
      <c r="I57" s="73">
        <v>1</v>
      </c>
    </row>
    <row r="58" spans="1:9" ht="19" x14ac:dyDescent="0.2">
      <c r="A58" s="435"/>
      <c r="B58" s="308"/>
      <c r="C58" s="396"/>
      <c r="D58" s="397"/>
      <c r="E58" s="397"/>
      <c r="F58" s="397"/>
      <c r="G58" s="397"/>
      <c r="H58" s="398"/>
      <c r="I58" s="73">
        <v>1</v>
      </c>
    </row>
    <row r="59" spans="1:9" ht="19" x14ac:dyDescent="0.2">
      <c r="A59" s="435"/>
      <c r="B59" s="46" t="s">
        <v>754</v>
      </c>
      <c r="C59" s="395">
        <f>'試験依頼書（規定以外の試験）'!C28</f>
        <v>0</v>
      </c>
      <c r="D59" s="395"/>
      <c r="E59" s="395"/>
      <c r="F59" s="395"/>
      <c r="G59" s="395"/>
      <c r="H59" s="395"/>
      <c r="I59" s="73">
        <v>1</v>
      </c>
    </row>
    <row r="60" spans="1:9" ht="38" x14ac:dyDescent="0.2">
      <c r="A60" s="435"/>
      <c r="B60" s="48" t="s">
        <v>755</v>
      </c>
      <c r="C60" s="396">
        <f>'試験依頼書（規定以外の試験）'!C29</f>
        <v>0</v>
      </c>
      <c r="D60" s="397"/>
      <c r="E60" s="397"/>
      <c r="F60" s="397"/>
      <c r="G60" s="397"/>
      <c r="H60" s="398"/>
      <c r="I60" s="156" t="s">
        <v>756</v>
      </c>
    </row>
    <row r="61" spans="1:9" x14ac:dyDescent="0.2">
      <c r="A61" s="435"/>
      <c r="B61" s="46" t="s">
        <v>76</v>
      </c>
      <c r="C61" s="440">
        <f>'試験依頼書（規定以外の試験）'!C30</f>
        <v>0</v>
      </c>
      <c r="D61" s="441"/>
      <c r="E61" s="46" t="s">
        <v>77</v>
      </c>
      <c r="F61" s="441">
        <f>'試験依頼書（規定以外の試験）'!F30</f>
        <v>0</v>
      </c>
      <c r="G61" s="441"/>
      <c r="H61" s="442"/>
      <c r="I61" s="70">
        <v>1</v>
      </c>
    </row>
    <row r="62" spans="1:9" x14ac:dyDescent="0.2">
      <c r="A62" s="435"/>
      <c r="B62" s="46" t="s">
        <v>78</v>
      </c>
      <c r="C62" s="440">
        <f>'試験依頼書（規定以外の試験）'!C31</f>
        <v>0</v>
      </c>
      <c r="D62" s="442"/>
      <c r="E62" s="46" t="s">
        <v>153</v>
      </c>
      <c r="F62" s="440">
        <f>'試験依頼書（規定以外の試験）'!F31</f>
        <v>0</v>
      </c>
      <c r="G62" s="441"/>
      <c r="H62" s="442"/>
      <c r="I62" s="70">
        <v>1</v>
      </c>
    </row>
    <row r="63" spans="1:9" x14ac:dyDescent="0.2">
      <c r="A63" s="435"/>
      <c r="B63" s="270" t="s">
        <v>92</v>
      </c>
      <c r="C63" s="437">
        <f>'試験依頼書（規定以外の試験）'!C32</f>
        <v>0</v>
      </c>
      <c r="D63" s="438"/>
      <c r="E63" s="438"/>
      <c r="F63" s="438"/>
      <c r="G63" s="438"/>
      <c r="H63" s="439"/>
      <c r="I63" s="70">
        <v>1</v>
      </c>
    </row>
    <row r="64" spans="1:9" x14ac:dyDescent="0.2">
      <c r="A64" s="435"/>
      <c r="B64" s="435"/>
      <c r="C64" s="443"/>
      <c r="D64" s="444"/>
      <c r="E64" s="444"/>
      <c r="F64" s="444"/>
      <c r="G64" s="444"/>
      <c r="H64" s="445"/>
      <c r="I64" s="70">
        <v>1</v>
      </c>
    </row>
    <row r="65" spans="1:9" x14ac:dyDescent="0.2">
      <c r="A65" s="449" t="s">
        <v>142</v>
      </c>
      <c r="B65" s="449"/>
      <c r="C65" s="450"/>
      <c r="D65" s="450"/>
      <c r="E65" s="450"/>
      <c r="F65" s="450"/>
      <c r="G65" s="450"/>
      <c r="H65" s="450"/>
      <c r="I65" s="70">
        <v>1</v>
      </c>
    </row>
    <row r="66" spans="1:9" x14ac:dyDescent="0.2">
      <c r="A66" s="449" t="s">
        <v>143</v>
      </c>
      <c r="B66" s="449"/>
      <c r="C66" s="450"/>
      <c r="D66" s="450"/>
      <c r="E66" s="450"/>
      <c r="F66" s="450"/>
      <c r="G66" s="450"/>
      <c r="H66" s="450"/>
      <c r="I66" s="70">
        <v>1</v>
      </c>
    </row>
    <row r="67" spans="1:9" ht="16.5" customHeight="1" x14ac:dyDescent="0.2">
      <c r="A67" s="330" t="s">
        <v>119</v>
      </c>
      <c r="B67" s="330"/>
      <c r="C67" s="339"/>
      <c r="D67" s="339"/>
      <c r="E67" s="339"/>
      <c r="F67" s="339"/>
      <c r="G67" s="339"/>
      <c r="H67" s="339"/>
      <c r="I67" s="70">
        <v>1</v>
      </c>
    </row>
    <row r="68" spans="1:9" x14ac:dyDescent="0.2">
      <c r="A68" s="330"/>
      <c r="B68" s="330"/>
      <c r="C68" s="339"/>
      <c r="D68" s="339"/>
      <c r="E68" s="339"/>
      <c r="F68" s="339"/>
      <c r="G68" s="339"/>
      <c r="H68" s="339"/>
      <c r="I68" s="70">
        <v>1</v>
      </c>
    </row>
    <row r="69" spans="1:9" x14ac:dyDescent="0.2">
      <c r="A69" s="330"/>
      <c r="B69" s="330"/>
      <c r="C69" s="339"/>
      <c r="D69" s="339"/>
      <c r="E69" s="339"/>
      <c r="F69" s="339"/>
      <c r="G69" s="339"/>
      <c r="H69" s="339"/>
      <c r="I69" s="70">
        <v>1</v>
      </c>
    </row>
    <row r="70" spans="1:9" ht="36" x14ac:dyDescent="0.2">
      <c r="A70" s="330" t="s">
        <v>120</v>
      </c>
      <c r="B70" s="330"/>
      <c r="C70" s="339" t="s">
        <v>751</v>
      </c>
      <c r="D70" s="339"/>
      <c r="E70" s="339"/>
      <c r="F70" s="339"/>
      <c r="G70" s="339"/>
      <c r="H70" s="339"/>
      <c r="I70" s="72" t="s">
        <v>156</v>
      </c>
    </row>
    <row r="71" spans="1:9" x14ac:dyDescent="0.2">
      <c r="A71" s="60" t="s">
        <v>121</v>
      </c>
      <c r="B71" s="60" t="s">
        <v>122</v>
      </c>
      <c r="C71" s="343" t="s">
        <v>85</v>
      </c>
      <c r="D71" s="343"/>
      <c r="E71" s="343" t="s">
        <v>144</v>
      </c>
      <c r="F71" s="343"/>
      <c r="G71" s="366" t="s">
        <v>149</v>
      </c>
      <c r="H71" s="343"/>
      <c r="I71" s="70">
        <v>1</v>
      </c>
    </row>
    <row r="72" spans="1:9" x14ac:dyDescent="0.2">
      <c r="A72" s="369">
        <f ca="1">TODAY()</f>
        <v>46156</v>
      </c>
      <c r="B72" s="330"/>
      <c r="C72" s="352"/>
      <c r="D72" s="352"/>
      <c r="E72" s="352"/>
      <c r="F72" s="352"/>
      <c r="G72" s="367"/>
      <c r="H72" s="352"/>
      <c r="I72" s="70">
        <v>1</v>
      </c>
    </row>
    <row r="73" spans="1:9" ht="17" thickBot="1" x14ac:dyDescent="0.25">
      <c r="A73" s="370"/>
      <c r="B73" s="370"/>
      <c r="C73" s="365"/>
      <c r="D73" s="365"/>
      <c r="E73" s="365"/>
      <c r="F73" s="365"/>
      <c r="G73" s="368"/>
      <c r="H73" s="365"/>
    </row>
    <row r="74" spans="1:9" x14ac:dyDescent="0.2">
      <c r="A74" s="372" t="s">
        <v>148</v>
      </c>
      <c r="B74" s="373"/>
      <c r="C74" s="373"/>
      <c r="D74" s="373"/>
      <c r="E74" s="373"/>
      <c r="F74" s="373"/>
      <c r="G74" s="373"/>
      <c r="H74" s="374"/>
    </row>
    <row r="75" spans="1:9" x14ac:dyDescent="0.2">
      <c r="A75" s="375"/>
      <c r="B75" s="376"/>
      <c r="C75" s="376"/>
      <c r="D75" s="376"/>
      <c r="E75" s="376"/>
      <c r="F75" s="376"/>
      <c r="G75" s="376"/>
      <c r="H75" s="377"/>
    </row>
    <row r="76" spans="1:9" x14ac:dyDescent="0.2">
      <c r="A76" s="378" t="s">
        <v>145</v>
      </c>
      <c r="B76" s="380"/>
      <c r="C76" s="380"/>
      <c r="D76" s="380"/>
      <c r="E76" s="380" t="s">
        <v>147</v>
      </c>
      <c r="F76" s="380" t="s">
        <v>146</v>
      </c>
      <c r="G76" s="380"/>
      <c r="H76" s="382"/>
    </row>
    <row r="77" spans="1:9" x14ac:dyDescent="0.2">
      <c r="A77" s="378"/>
      <c r="B77" s="380"/>
      <c r="C77" s="380"/>
      <c r="D77" s="380"/>
      <c r="E77" s="380"/>
      <c r="F77" s="380"/>
      <c r="G77" s="380"/>
      <c r="H77" s="382"/>
    </row>
    <row r="78" spans="1:9" ht="17" thickBot="1" x14ac:dyDescent="0.25">
      <c r="A78" s="379"/>
      <c r="B78" s="381"/>
      <c r="C78" s="381"/>
      <c r="D78" s="381"/>
      <c r="E78" s="381"/>
      <c r="F78" s="381"/>
      <c r="G78" s="381"/>
      <c r="H78" s="383"/>
    </row>
  </sheetData>
  <mergeCells count="98">
    <mergeCell ref="A74:H75"/>
    <mergeCell ref="A76:A78"/>
    <mergeCell ref="B76:D78"/>
    <mergeCell ref="E76:E78"/>
    <mergeCell ref="F76:F78"/>
    <mergeCell ref="G76:H78"/>
    <mergeCell ref="B72:B73"/>
    <mergeCell ref="A65:B65"/>
    <mergeCell ref="C65:H65"/>
    <mergeCell ref="A66:B66"/>
    <mergeCell ref="C66:H66"/>
    <mergeCell ref="A67:B69"/>
    <mergeCell ref="C67:H69"/>
    <mergeCell ref="A70:B70"/>
    <mergeCell ref="C70:H70"/>
    <mergeCell ref="C71:C73"/>
    <mergeCell ref="D71:D73"/>
    <mergeCell ref="E71:E73"/>
    <mergeCell ref="F71:F73"/>
    <mergeCell ref="G71:G73"/>
    <mergeCell ref="H71:H73"/>
    <mergeCell ref="A72:A73"/>
    <mergeCell ref="C50:G50"/>
    <mergeCell ref="C52:G52"/>
    <mergeCell ref="C53:G53"/>
    <mergeCell ref="C54:G54"/>
    <mergeCell ref="A57:A64"/>
    <mergeCell ref="B57:B58"/>
    <mergeCell ref="C57:H58"/>
    <mergeCell ref="C61:D61"/>
    <mergeCell ref="F61:H61"/>
    <mergeCell ref="C62:D62"/>
    <mergeCell ref="F62:H62"/>
    <mergeCell ref="B63:B64"/>
    <mergeCell ref="C63:H64"/>
    <mergeCell ref="B55:H55"/>
    <mergeCell ref="B56:H56"/>
    <mergeCell ref="C59:H59"/>
    <mergeCell ref="C36:G36"/>
    <mergeCell ref="C51:G51"/>
    <mergeCell ref="C38:D38"/>
    <mergeCell ref="F38:H38"/>
    <mergeCell ref="A39:A54"/>
    <mergeCell ref="C39:G39"/>
    <mergeCell ref="C40:G40"/>
    <mergeCell ref="C41:G41"/>
    <mergeCell ref="C42:G42"/>
    <mergeCell ref="C43:G43"/>
    <mergeCell ref="C44:G44"/>
    <mergeCell ref="C45:G45"/>
    <mergeCell ref="C46:G46"/>
    <mergeCell ref="C47:G47"/>
    <mergeCell ref="C48:G48"/>
    <mergeCell ref="C49:G49"/>
    <mergeCell ref="C34:G34"/>
    <mergeCell ref="C35:G35"/>
    <mergeCell ref="C18:G18"/>
    <mergeCell ref="C19:G19"/>
    <mergeCell ref="C20:G20"/>
    <mergeCell ref="C21:D21"/>
    <mergeCell ref="F21:H21"/>
    <mergeCell ref="C15:G15"/>
    <mergeCell ref="C16:G16"/>
    <mergeCell ref="A22:A37"/>
    <mergeCell ref="C22:G22"/>
    <mergeCell ref="C23:G23"/>
    <mergeCell ref="C24:G24"/>
    <mergeCell ref="C25:G25"/>
    <mergeCell ref="C37:G37"/>
    <mergeCell ref="C26:G26"/>
    <mergeCell ref="C27:G27"/>
    <mergeCell ref="C28:G28"/>
    <mergeCell ref="C29:G29"/>
    <mergeCell ref="C30:G30"/>
    <mergeCell ref="C31:G31"/>
    <mergeCell ref="C32:G32"/>
    <mergeCell ref="C33:G33"/>
    <mergeCell ref="C10:G10"/>
    <mergeCell ref="C11:G11"/>
    <mergeCell ref="C12:G12"/>
    <mergeCell ref="C13:G13"/>
    <mergeCell ref="C14:G14"/>
    <mergeCell ref="C60:H60"/>
    <mergeCell ref="B3:H3"/>
    <mergeCell ref="A1:C1"/>
    <mergeCell ref="D1:E1"/>
    <mergeCell ref="F1:H1"/>
    <mergeCell ref="B2:C2"/>
    <mergeCell ref="G2:H2"/>
    <mergeCell ref="C17:G17"/>
    <mergeCell ref="C4:D4"/>
    <mergeCell ref="F4:H4"/>
    <mergeCell ref="A5:A20"/>
    <mergeCell ref="C5:G5"/>
    <mergeCell ref="C6:G6"/>
    <mergeCell ref="C7:G7"/>
    <mergeCell ref="C8:G8"/>
    <mergeCell ref="C9:G9"/>
  </mergeCells>
  <phoneticPr fontId="3"/>
  <conditionalFormatting sqref="C65:H66">
    <cfRule type="cellIs" dxfId="0" priority="1" operator="equal">
      <formula>""""""</formula>
    </cfRule>
  </conditionalFormatting>
  <pageMargins left="0.98425196850393704" right="0.39370078740157483" top="0.39370078740157483" bottom="0.39370078740157483" header="0" footer="0"/>
  <pageSetup paperSize="9" orientation="portrait" horizontalDpi="300" verticalDpi="300" r:id="rId1"/>
  <headerFooter alignWithMargins="0">
    <oddFooter>&amp;L  一般財団法人自転車産業振興協会技術研究所     2026/6/1　改訂
&amp;R&amp;P/&amp;N</oddFooter>
  </headerFooter>
  <rowBreaks count="1" manualBreakCount="1">
    <brk id="37" max="7"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7396EE-4839-4106-93AD-160530CF899A}">
  <sheetPr>
    <tabColor rgb="FFFFFF00"/>
  </sheetPr>
  <dimension ref="A1:F36"/>
  <sheetViews>
    <sheetView showGridLines="0" view="pageBreakPreview" zoomScale="115" zoomScaleNormal="100" zoomScaleSheetLayoutView="115" workbookViewId="0">
      <selection activeCell="I16" sqref="I16"/>
    </sheetView>
  </sheetViews>
  <sheetFormatPr defaultRowHeight="13" x14ac:dyDescent="0.2"/>
  <cols>
    <col min="1" max="1" width="9.8984375" style="197" customWidth="1"/>
    <col min="2" max="2" width="10.69921875" style="197" customWidth="1"/>
    <col min="3" max="3" width="15" style="197" customWidth="1"/>
    <col min="4" max="4" width="36" style="197" customWidth="1"/>
    <col min="5" max="16384" width="8.796875" style="197"/>
  </cols>
  <sheetData>
    <row r="1" spans="1:6" ht="19" x14ac:dyDescent="0.2">
      <c r="A1" s="196"/>
    </row>
    <row r="2" spans="1:6" ht="19" customHeight="1" x14ac:dyDescent="0.2">
      <c r="A2" s="221" t="s">
        <v>788</v>
      </c>
      <c r="B2" s="221"/>
      <c r="C2" s="221"/>
      <c r="D2" s="221"/>
      <c r="E2" s="221"/>
      <c r="F2" s="221"/>
    </row>
    <row r="3" spans="1:6" x14ac:dyDescent="0.2">
      <c r="A3" s="198"/>
    </row>
    <row r="4" spans="1:6" ht="18" customHeight="1" x14ac:dyDescent="0.2">
      <c r="A4" s="222" t="s">
        <v>769</v>
      </c>
      <c r="B4" s="222"/>
      <c r="C4" s="222"/>
      <c r="D4" s="222"/>
      <c r="E4" s="222"/>
      <c r="F4" s="222"/>
    </row>
    <row r="5" spans="1:6" x14ac:dyDescent="0.2">
      <c r="A5" s="198"/>
    </row>
    <row r="6" spans="1:6" ht="18.5" customHeight="1" thickBot="1" x14ac:dyDescent="0.25">
      <c r="A6" s="223" t="s">
        <v>837</v>
      </c>
      <c r="B6" s="223"/>
      <c r="C6" s="223"/>
      <c r="D6" s="223"/>
      <c r="E6" s="223"/>
      <c r="F6" s="223"/>
    </row>
    <row r="7" spans="1:6" ht="22.5" customHeight="1" thickBot="1" x14ac:dyDescent="0.25">
      <c r="A7" s="224" t="s">
        <v>770</v>
      </c>
      <c r="B7" s="199" t="s">
        <v>771</v>
      </c>
      <c r="C7" s="225" t="s">
        <v>835</v>
      </c>
      <c r="D7" s="225"/>
      <c r="E7" s="225"/>
      <c r="F7" s="225"/>
    </row>
    <row r="8" spans="1:6" ht="22.5" customHeight="1" thickBot="1" x14ac:dyDescent="0.25">
      <c r="A8" s="224"/>
      <c r="B8" s="224" t="s">
        <v>772</v>
      </c>
      <c r="C8" s="226" t="s">
        <v>780</v>
      </c>
      <c r="D8" s="226"/>
      <c r="E8" s="226"/>
      <c r="F8" s="226"/>
    </row>
    <row r="9" spans="1:6" ht="22.5" customHeight="1" thickBot="1" x14ac:dyDescent="0.25">
      <c r="A9" s="224"/>
      <c r="B9" s="224"/>
      <c r="C9" s="227" t="s">
        <v>836</v>
      </c>
      <c r="D9" s="227"/>
      <c r="E9" s="227"/>
      <c r="F9" s="227"/>
    </row>
    <row r="10" spans="1:6" ht="22.5" customHeight="1" thickBot="1" x14ac:dyDescent="0.25">
      <c r="A10" s="224"/>
      <c r="B10" s="224"/>
      <c r="C10" s="220"/>
      <c r="D10" s="220"/>
      <c r="E10" s="220"/>
      <c r="F10" s="220"/>
    </row>
    <row r="11" spans="1:6" ht="22.5" customHeight="1" thickBot="1" x14ac:dyDescent="0.25">
      <c r="A11" s="224"/>
      <c r="B11" s="228" t="s">
        <v>773</v>
      </c>
      <c r="C11" s="200" t="s">
        <v>774</v>
      </c>
      <c r="D11" s="220"/>
      <c r="E11" s="220"/>
      <c r="F11" s="220"/>
    </row>
    <row r="12" spans="1:6" ht="22.5" customHeight="1" thickBot="1" x14ac:dyDescent="0.25">
      <c r="A12" s="224"/>
      <c r="B12" s="228"/>
      <c r="C12" s="200" t="s">
        <v>781</v>
      </c>
      <c r="D12" s="220"/>
      <c r="E12" s="220"/>
      <c r="F12" s="220"/>
    </row>
    <row r="13" spans="1:6" ht="22.5" customHeight="1" thickBot="1" x14ac:dyDescent="0.25">
      <c r="A13" s="224"/>
      <c r="B13" s="228"/>
      <c r="C13" s="228" t="s">
        <v>782</v>
      </c>
      <c r="D13" s="226" t="s">
        <v>783</v>
      </c>
      <c r="E13" s="226"/>
      <c r="F13" s="226"/>
    </row>
    <row r="14" spans="1:6" ht="22.5" customHeight="1" thickBot="1" x14ac:dyDescent="0.25">
      <c r="A14" s="224"/>
      <c r="B14" s="228"/>
      <c r="C14" s="228"/>
      <c r="D14" s="227"/>
      <c r="E14" s="227"/>
      <c r="F14" s="227"/>
    </row>
    <row r="15" spans="1:6" ht="22.5" customHeight="1" thickBot="1" x14ac:dyDescent="0.25">
      <c r="A15" s="224"/>
      <c r="B15" s="228"/>
      <c r="C15" s="228"/>
      <c r="D15" s="220"/>
      <c r="E15" s="220"/>
      <c r="F15" s="220"/>
    </row>
    <row r="16" spans="1:6" ht="22.5" customHeight="1" thickBot="1" x14ac:dyDescent="0.25">
      <c r="A16" s="224"/>
      <c r="B16" s="228"/>
      <c r="C16" s="200" t="s">
        <v>784</v>
      </c>
      <c r="D16" s="220"/>
      <c r="E16" s="220"/>
      <c r="F16" s="220"/>
    </row>
    <row r="17" spans="1:6" ht="22.5" customHeight="1" thickBot="1" x14ac:dyDescent="0.25">
      <c r="A17" s="224"/>
      <c r="B17" s="228"/>
      <c r="C17" s="200" t="s">
        <v>785</v>
      </c>
      <c r="D17" s="220"/>
      <c r="E17" s="220"/>
      <c r="F17" s="220"/>
    </row>
    <row r="18" spans="1:6" ht="22.5" customHeight="1" thickBot="1" x14ac:dyDescent="0.25">
      <c r="A18" s="224"/>
      <c r="B18" s="228"/>
      <c r="C18" s="228" t="s">
        <v>833</v>
      </c>
      <c r="D18" s="220"/>
      <c r="E18" s="220"/>
      <c r="F18" s="220"/>
    </row>
    <row r="19" spans="1:6" ht="22.5" customHeight="1" thickBot="1" x14ac:dyDescent="0.25">
      <c r="A19" s="224"/>
      <c r="B19" s="228"/>
      <c r="C19" s="228"/>
      <c r="D19" s="220"/>
      <c r="E19" s="220"/>
      <c r="F19" s="220"/>
    </row>
    <row r="20" spans="1:6" ht="22.5" customHeight="1" thickBot="1" x14ac:dyDescent="0.25">
      <c r="A20" s="224"/>
      <c r="B20" s="228"/>
      <c r="C20" s="228" t="s">
        <v>834</v>
      </c>
      <c r="D20" s="220"/>
      <c r="E20" s="220"/>
      <c r="F20" s="220"/>
    </row>
    <row r="21" spans="1:6" ht="22.5" customHeight="1" thickBot="1" x14ac:dyDescent="0.25">
      <c r="A21" s="224"/>
      <c r="B21" s="228"/>
      <c r="C21" s="228"/>
      <c r="D21" s="220"/>
      <c r="E21" s="220"/>
      <c r="F21" s="220"/>
    </row>
    <row r="22" spans="1:6" ht="22.5" customHeight="1" thickBot="1" x14ac:dyDescent="0.25">
      <c r="A22" s="224" t="s">
        <v>775</v>
      </c>
      <c r="B22" s="224"/>
      <c r="C22" s="229"/>
      <c r="D22" s="229"/>
      <c r="E22" s="229"/>
      <c r="F22" s="229"/>
    </row>
    <row r="23" spans="1:6" ht="22.5" customHeight="1" thickBot="1" x14ac:dyDescent="0.25">
      <c r="A23" s="224"/>
      <c r="B23" s="224"/>
      <c r="C23" s="229"/>
      <c r="D23" s="229"/>
      <c r="E23" s="229"/>
      <c r="F23" s="229"/>
    </row>
    <row r="24" spans="1:6" ht="22.5" customHeight="1" thickBot="1" x14ac:dyDescent="0.25">
      <c r="A24" s="224" t="s">
        <v>776</v>
      </c>
      <c r="B24" s="224"/>
      <c r="C24" s="232" t="s">
        <v>789</v>
      </c>
      <c r="D24" s="232"/>
      <c r="E24" s="232"/>
      <c r="F24" s="232"/>
    </row>
    <row r="25" spans="1:6" ht="16.899999999999999" customHeight="1" x14ac:dyDescent="0.2">
      <c r="A25" s="201"/>
      <c r="B25" s="201"/>
      <c r="C25" s="202"/>
      <c r="D25" s="202"/>
      <c r="E25" s="202"/>
      <c r="F25" s="202"/>
    </row>
    <row r="26" spans="1:6" ht="18" customHeight="1" x14ac:dyDescent="0.2">
      <c r="A26" s="233" t="s">
        <v>777</v>
      </c>
      <c r="B26" s="233"/>
      <c r="C26" s="233"/>
      <c r="D26" s="233"/>
      <c r="E26" s="233"/>
      <c r="F26" s="233"/>
    </row>
    <row r="27" spans="1:6" ht="18" customHeight="1" x14ac:dyDescent="0.2">
      <c r="A27" s="203"/>
      <c r="B27" s="203"/>
      <c r="C27" s="203"/>
      <c r="D27" s="203"/>
      <c r="E27" s="203"/>
      <c r="F27" s="203"/>
    </row>
    <row r="28" spans="1:6" ht="18" customHeight="1" x14ac:dyDescent="0.2">
      <c r="A28" s="235" t="s">
        <v>830</v>
      </c>
      <c r="B28" s="235"/>
      <c r="C28" s="235"/>
      <c r="D28" s="235"/>
      <c r="E28" s="235"/>
      <c r="F28" s="235"/>
    </row>
    <row r="29" spans="1:6" ht="18" customHeight="1" x14ac:dyDescent="0.2">
      <c r="A29" s="235"/>
      <c r="B29" s="235"/>
      <c r="C29" s="235"/>
      <c r="D29" s="235"/>
      <c r="E29" s="235"/>
      <c r="F29" s="235"/>
    </row>
    <row r="30" spans="1:6" ht="18" customHeight="1" x14ac:dyDescent="0.2">
      <c r="A30" s="235"/>
      <c r="B30" s="235"/>
      <c r="C30" s="235"/>
      <c r="D30" s="235"/>
      <c r="E30" s="235"/>
      <c r="F30" s="235"/>
    </row>
    <row r="31" spans="1:6" ht="18" customHeight="1" x14ac:dyDescent="0.2">
      <c r="A31" s="234" t="s">
        <v>790</v>
      </c>
      <c r="B31" s="234"/>
      <c r="C31" s="234"/>
      <c r="D31" s="234"/>
      <c r="E31" s="234"/>
      <c r="F31" s="234"/>
    </row>
    <row r="32" spans="1:6" ht="26.5" customHeight="1" thickBot="1" x14ac:dyDescent="0.25">
      <c r="A32" s="202" t="s">
        <v>786</v>
      </c>
      <c r="B32" s="230"/>
      <c r="C32" s="230"/>
      <c r="D32" s="230"/>
      <c r="E32" s="230"/>
      <c r="F32" s="230"/>
    </row>
    <row r="33" spans="1:6" ht="26.5" customHeight="1" thickBot="1" x14ac:dyDescent="0.25">
      <c r="A33" s="202" t="s">
        <v>787</v>
      </c>
      <c r="B33" s="231"/>
      <c r="C33" s="231"/>
      <c r="D33" s="231"/>
      <c r="E33" s="231"/>
      <c r="F33" s="231"/>
    </row>
    <row r="34" spans="1:6" ht="13.5" x14ac:dyDescent="0.2">
      <c r="A34" s="204"/>
    </row>
    <row r="35" spans="1:6" x14ac:dyDescent="0.2">
      <c r="A35" s="205"/>
      <c r="C35" s="206"/>
      <c r="E35" s="208" t="s">
        <v>778</v>
      </c>
      <c r="F35" s="208" t="s">
        <v>779</v>
      </c>
    </row>
    <row r="36" spans="1:6" ht="38" customHeight="1" x14ac:dyDescent="0.2">
      <c r="A36" s="205"/>
      <c r="C36" s="207"/>
      <c r="E36" s="209"/>
      <c r="F36" s="209"/>
    </row>
  </sheetData>
  <sheetProtection algorithmName="SHA-512" hashValue="dqBcyKI0wUEmnnu+/dGp/Gkxtgq5bGkmKBJK3fWfwICwJsGTHw3Q+SLx7VYXUV2xrYk6DHeO0P2Y5F6PmvXBPA==" saltValue="/niJKlAIOtHdL8k6WIYwHw==" spinCount="100000" sheet="1" objects="1" scenarios="1"/>
  <mergeCells count="29">
    <mergeCell ref="B32:F32"/>
    <mergeCell ref="B33:F33"/>
    <mergeCell ref="A24:B24"/>
    <mergeCell ref="C24:F24"/>
    <mergeCell ref="A26:F26"/>
    <mergeCell ref="A31:F31"/>
    <mergeCell ref="A28:F30"/>
    <mergeCell ref="C18:C19"/>
    <mergeCell ref="D18:F19"/>
    <mergeCell ref="C20:C21"/>
    <mergeCell ref="D20:F21"/>
    <mergeCell ref="A22:B23"/>
    <mergeCell ref="C22:F23"/>
    <mergeCell ref="D17:F17"/>
    <mergeCell ref="A2:F2"/>
    <mergeCell ref="A4:F4"/>
    <mergeCell ref="A6:F6"/>
    <mergeCell ref="A7:A21"/>
    <mergeCell ref="C7:F7"/>
    <mergeCell ref="B8:B10"/>
    <mergeCell ref="C8:F8"/>
    <mergeCell ref="C9:F10"/>
    <mergeCell ref="B11:B21"/>
    <mergeCell ref="D11:F11"/>
    <mergeCell ref="D12:F12"/>
    <mergeCell ref="C13:C15"/>
    <mergeCell ref="D13:F13"/>
    <mergeCell ref="D14:F15"/>
    <mergeCell ref="D16:F16"/>
  </mergeCells>
  <phoneticPr fontId="3"/>
  <pageMargins left="0.75" right="0.75" top="1" bottom="1" header="0.5" footer="0.5"/>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10</vt:i4>
      </vt:variant>
    </vt:vector>
  </HeadingPairs>
  <TitlesOfParts>
    <vt:vector size="25" baseType="lpstr">
      <vt:lpstr>試験No検索</vt:lpstr>
      <vt:lpstr>手数料表</vt:lpstr>
      <vt:lpstr>試験依頼書（規定試験）</vt:lpstr>
      <vt:lpstr>非表示_試験確認書（規定試験）</vt:lpstr>
      <vt:lpstr>試験依頼書（設備貸出）</vt:lpstr>
      <vt:lpstr>非表示_試験確認書（設備貸出）</vt:lpstr>
      <vt:lpstr>試験依頼書（規定以外の試験）</vt:lpstr>
      <vt:lpstr>非表示_試験確認書（規定以外の試験）</vt:lpstr>
      <vt:lpstr>立会申込書及び誓約書</vt:lpstr>
      <vt:lpstr>設備貸与の同意書</vt:lpstr>
      <vt:lpstr>非表示_選択肢</vt:lpstr>
      <vt:lpstr>ぼつ試験確認書（規定試験）</vt:lpstr>
      <vt:lpstr>試験依頼書（イレギュラー対応）</vt:lpstr>
      <vt:lpstr>試験依頼書 (記入例)</vt:lpstr>
      <vt:lpstr>完了シート用コピペ</vt:lpstr>
      <vt:lpstr>'ぼつ試験確認書（規定試験）'!Print_Area</vt:lpstr>
      <vt:lpstr>'試験依頼書 (記入例)'!Print_Area</vt:lpstr>
      <vt:lpstr>'試験依頼書（イレギュラー対応）'!Print_Area</vt:lpstr>
      <vt:lpstr>'試験依頼書（規定以外の試験）'!Print_Area</vt:lpstr>
      <vt:lpstr>'試験依頼書（規定試験）'!Print_Area</vt:lpstr>
      <vt:lpstr>'試験依頼書（設備貸出）'!Print_Area</vt:lpstr>
      <vt:lpstr>設備貸与の同意書!Print_Area</vt:lpstr>
      <vt:lpstr>'非表示_試験確認書（規定以外の試験）'!Print_Area</vt:lpstr>
      <vt:lpstr>'非表示_試験確認書（規定試験）'!Print_Area</vt:lpstr>
      <vt:lpstr>'非表示_試験確認書（設備貸出）'!Print_Area</vt:lpstr>
    </vt:vector>
  </TitlesOfParts>
  <Company>（財）自転車産業振興協会 技研</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近藤俊郎</dc:creator>
  <cp:lastModifiedBy>Ichiro SUGITANI</cp:lastModifiedBy>
  <cp:lastPrinted>2026-05-14T04:22:06Z</cp:lastPrinted>
  <dcterms:created xsi:type="dcterms:W3CDTF">2001-02-14T05:14:58Z</dcterms:created>
  <dcterms:modified xsi:type="dcterms:W3CDTF">2026-05-14T04:22:14Z</dcterms:modified>
</cp:coreProperties>
</file>